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uenta publica 2019\Anual\Correctos Entrega\"/>
    </mc:Choice>
  </mc:AlternateContent>
  <bookViews>
    <workbookView xWindow="0" yWindow="0" windowWidth="20490" windowHeight="7650"/>
  </bookViews>
  <sheets>
    <sheet name="Indicadores" sheetId="2" r:id="rId1"/>
  </sheets>
  <definedNames>
    <definedName name="_xlnm.Print_Area" localSheetId="0">Indicadores!$A$1:$AP$74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0" i="2" l="1"/>
  <c r="AJ50" i="2"/>
  <c r="AI50" i="2"/>
  <c r="AE50" i="2"/>
  <c r="Y50" i="2"/>
  <c r="S50" i="2"/>
  <c r="AJ49" i="2"/>
  <c r="AI49" i="2"/>
  <c r="AK49" i="2" s="1"/>
  <c r="AE49" i="2"/>
  <c r="Y49" i="2"/>
  <c r="S49" i="2"/>
  <c r="AK48" i="2"/>
  <c r="AJ48" i="2"/>
  <c r="AI48" i="2"/>
  <c r="AJ47" i="2"/>
  <c r="AK47" i="2" s="1"/>
  <c r="AI47" i="2"/>
  <c r="AH47" i="2"/>
  <c r="AB47" i="2"/>
  <c r="V47" i="2"/>
  <c r="O47" i="2"/>
  <c r="AJ46" i="2"/>
  <c r="AI46" i="2"/>
  <c r="AK46" i="2" s="1"/>
  <c r="AH46" i="2"/>
  <c r="AE46" i="2"/>
  <c r="AB46" i="2"/>
  <c r="Y46" i="2"/>
  <c r="V46" i="2"/>
  <c r="S46" i="2"/>
  <c r="O46" i="2"/>
  <c r="AK45" i="2"/>
  <c r="AJ45" i="2"/>
  <c r="AI45" i="2"/>
  <c r="V45" i="2"/>
  <c r="O45" i="2"/>
  <c r="AK44" i="2"/>
  <c r="AJ44" i="2"/>
  <c r="AI44" i="2"/>
  <c r="V44" i="2"/>
  <c r="O44" i="2"/>
  <c r="AJ43" i="2"/>
  <c r="AK43" i="2" s="1"/>
  <c r="AI43" i="2"/>
  <c r="V43" i="2"/>
  <c r="O43" i="2"/>
  <c r="AJ42" i="2"/>
  <c r="AK42" i="2" s="1"/>
  <c r="AI42" i="2"/>
  <c r="S42" i="2"/>
  <c r="O42" i="2"/>
  <c r="AK41" i="2"/>
  <c r="AJ41" i="2"/>
  <c r="AI41" i="2"/>
  <c r="S41" i="2"/>
  <c r="O41" i="2"/>
  <c r="AK40" i="2"/>
  <c r="AJ40" i="2"/>
  <c r="AI40" i="2"/>
  <c r="AH40" i="2"/>
  <c r="AE40" i="2"/>
  <c r="AB40" i="2"/>
  <c r="P40" i="2"/>
  <c r="O40" i="2"/>
  <c r="AJ39" i="2"/>
  <c r="AI39" i="2"/>
  <c r="AE39" i="2"/>
  <c r="O39" i="2"/>
  <c r="AK38" i="2"/>
  <c r="AJ38" i="2"/>
  <c r="AI38" i="2"/>
  <c r="AB38" i="2"/>
  <c r="Y38" i="2"/>
  <c r="V38" i="2"/>
  <c r="S38" i="2"/>
  <c r="O38" i="2"/>
  <c r="AK37" i="2"/>
  <c r="AJ37" i="2"/>
  <c r="AI37" i="2"/>
  <c r="AB37" i="2"/>
  <c r="Y37" i="2"/>
  <c r="V37" i="2"/>
  <c r="S37" i="2"/>
  <c r="O37" i="2"/>
  <c r="AK36" i="2"/>
  <c r="AJ36" i="2"/>
  <c r="AI36" i="2"/>
  <c r="AB36" i="2"/>
  <c r="Y36" i="2"/>
  <c r="V36" i="2"/>
  <c r="S36" i="2"/>
  <c r="O36" i="2"/>
  <c r="AK35" i="2"/>
  <c r="AJ35" i="2"/>
  <c r="AI35" i="2"/>
  <c r="S35" i="2"/>
  <c r="O35" i="2"/>
  <c r="AJ34" i="2"/>
  <c r="AI34" i="2"/>
  <c r="O34" i="2"/>
  <c r="AJ33" i="2"/>
  <c r="AI33" i="2"/>
  <c r="AH33" i="2"/>
  <c r="O33" i="2"/>
  <c r="AJ32" i="2"/>
  <c r="AI32" i="2"/>
  <c r="AE32" i="2"/>
  <c r="O32" i="2"/>
  <c r="AJ31" i="2"/>
  <c r="AI31" i="2"/>
  <c r="O31" i="2"/>
  <c r="AK30" i="2"/>
  <c r="AJ30" i="2"/>
  <c r="AI30" i="2"/>
  <c r="V30" i="2"/>
  <c r="S30" i="2"/>
  <c r="O30" i="2"/>
  <c r="AJ29" i="2"/>
  <c r="AI29" i="2"/>
  <c r="AK29" i="2" s="1"/>
  <c r="AB29" i="2"/>
  <c r="Y29" i="2"/>
  <c r="V29" i="2"/>
  <c r="O29" i="2"/>
  <c r="AK28" i="2"/>
  <c r="AJ28" i="2"/>
  <c r="AI28" i="2"/>
  <c r="S28" i="2"/>
  <c r="O28" i="2"/>
  <c r="AJ27" i="2"/>
  <c r="AI27" i="2"/>
  <c r="AK27" i="2" s="1"/>
  <c r="Y27" i="2"/>
  <c r="V27" i="2"/>
  <c r="S27" i="2"/>
  <c r="O27" i="2"/>
  <c r="AK26" i="2"/>
  <c r="AK25" i="2"/>
  <c r="AK24" i="2"/>
  <c r="W24" i="2"/>
  <c r="AF23" i="2"/>
  <c r="AK22" i="2"/>
  <c r="AF22" i="2"/>
  <c r="W22" i="2"/>
  <c r="AK21" i="2"/>
  <c r="AF21" i="2"/>
  <c r="W21" i="2"/>
  <c r="AF20" i="2"/>
  <c r="W20" i="2"/>
  <c r="AK18" i="2"/>
  <c r="AI18" i="2"/>
</calcChain>
</file>

<file path=xl/sharedStrings.xml><?xml version="1.0" encoding="utf-8"?>
<sst xmlns="http://schemas.openxmlformats.org/spreadsheetml/2006/main" count="502" uniqueCount="260">
  <si>
    <t>INDICADORES DE RESULTADOS ESTRATÉGICOS Y DE GESTIÓN 2019</t>
  </si>
  <si>
    <t>Ramo:</t>
  </si>
  <si>
    <t>5.- Entidades Paraestatales</t>
  </si>
  <si>
    <t>Unidad Responsable:</t>
  </si>
  <si>
    <t>P51.- Universidad Tecnológica del Mar del Estado de Guerrero.</t>
  </si>
  <si>
    <t>Clave y Modalidad del Pp:</t>
  </si>
  <si>
    <t>E01</t>
  </si>
  <si>
    <t>Denominación del Pp:</t>
  </si>
  <si>
    <t>INSERCCION DE EGRESADOS EN EL MERCADO LABORAL</t>
  </si>
  <si>
    <t>Clasificación Funcional:</t>
  </si>
  <si>
    <t>Finalidad:</t>
  </si>
  <si>
    <t>2.- Desarrollo Social</t>
  </si>
  <si>
    <t>Función:</t>
  </si>
  <si>
    <t>2.5.- Educación</t>
  </si>
  <si>
    <t>Subfunción:</t>
  </si>
  <si>
    <t>2.5.3.- Educación Superior</t>
  </si>
  <si>
    <t>Plan Estatal de Desarrollo 2016-2021</t>
  </si>
  <si>
    <t>Eje III</t>
  </si>
  <si>
    <t>Guerrero Socialmente Comprometido</t>
  </si>
  <si>
    <t>Objetivo 3.8</t>
  </si>
  <si>
    <t>Impulsar la educación de calidad para todos</t>
  </si>
  <si>
    <t>FIN</t>
  </si>
  <si>
    <t>Clave</t>
  </si>
  <si>
    <t>Resumen Narrativo</t>
  </si>
  <si>
    <t>Nombre del Indicador</t>
  </si>
  <si>
    <t>Método de Calculo</t>
  </si>
  <si>
    <t>Unidad de Medida</t>
  </si>
  <si>
    <t>Tipo de Indicador</t>
  </si>
  <si>
    <t>Frecuencia de Medición</t>
  </si>
  <si>
    <t>Dimensión</t>
  </si>
  <si>
    <t>Sentido Esperado</t>
  </si>
  <si>
    <t>Línea Base</t>
  </si>
  <si>
    <t>Metas 
Anual</t>
  </si>
  <si>
    <t>Primer Bimestre</t>
  </si>
  <si>
    <t>Segundo Bimestre</t>
  </si>
  <si>
    <t>Tercer Bimestre</t>
  </si>
  <si>
    <t>Cuarto Bimestre</t>
  </si>
  <si>
    <t>Quinto Bimestre</t>
  </si>
  <si>
    <t>Sexto Bimestre</t>
  </si>
  <si>
    <t>Primer Semestre
Enero - Junio</t>
  </si>
  <si>
    <t>Semaforización</t>
  </si>
  <si>
    <t>Medios de Verificación</t>
  </si>
  <si>
    <t>Supuestos</t>
  </si>
  <si>
    <t>Progr.</t>
  </si>
  <si>
    <t>Alc.</t>
  </si>
  <si>
    <t>Prog.</t>
  </si>
  <si>
    <t>Real.</t>
  </si>
  <si>
    <t>Resul.</t>
  </si>
  <si>
    <t>100-80</t>
  </si>
  <si>
    <t>79-50</t>
  </si>
  <si>
    <t>49-0</t>
  </si>
  <si>
    <t>P1F1</t>
  </si>
  <si>
    <t>Contribuir a que el campo laboral  se encuentren jóvenes con los conocimientos habilidades, acorde a la competencias laborales.</t>
  </si>
  <si>
    <t xml:space="preserve">Porcentaje de alumnos egresados </t>
  </si>
  <si>
    <t>(Egresados incorporados en el sector productivo / Total de egresados)* 100</t>
  </si>
  <si>
    <t>Porcentaje</t>
  </si>
  <si>
    <t>Estratégico</t>
  </si>
  <si>
    <t>Anual</t>
  </si>
  <si>
    <t>Eficacia</t>
  </si>
  <si>
    <t>Ascendente</t>
  </si>
  <si>
    <t>Indicador Nuevo</t>
  </si>
  <si>
    <t>-</t>
  </si>
  <si>
    <t>Sin información, el indicador se mide de forma anual.</t>
  </si>
  <si>
    <t>Libro de registro de entrega de paquetes de titulación y cedulas profesionales</t>
  </si>
  <si>
    <t>Existe la coordinación entre las áreas que integran la Universidad</t>
  </si>
  <si>
    <t>PROPÓSITO</t>
  </si>
  <si>
    <t>P1P1</t>
  </si>
  <si>
    <t>Egresados con altos estándares de calidad.</t>
  </si>
  <si>
    <t>Porcentaje de alumnos egresados con nivel de formación altos de calidad.</t>
  </si>
  <si>
    <t>(Número de alumnos titulados / Número de alumnos egresados)* 100</t>
  </si>
  <si>
    <t>Eficiencia</t>
  </si>
  <si>
    <t>Libro de registro de entrega de paquetes de titulación y cedulas profesionales.</t>
  </si>
  <si>
    <t>Los alumnos permanecen en la Universidad hasta su egreso.</t>
  </si>
  <si>
    <t>COMPÓNENTES</t>
  </si>
  <si>
    <t>P1C1</t>
  </si>
  <si>
    <t>La mujer accede a la educación superior.</t>
  </si>
  <si>
    <t>Porcentaje de estudiantes mujeres atendidas en la institución.</t>
  </si>
  <si>
    <t>(Número de estudiantes mujeres atendidas en la institución / Número de alumnos)* 100</t>
  </si>
  <si>
    <t>Gestión</t>
  </si>
  <si>
    <t>Semestral</t>
  </si>
  <si>
    <t>Segundo Semestre</t>
  </si>
  <si>
    <t>Estadística Básica.</t>
  </si>
  <si>
    <t>Los distintos actores de la sociedad promueven acciones encaminadas a la igualdad de oportunidades entre mujeres y hombre</t>
  </si>
  <si>
    <t>Programado</t>
  </si>
  <si>
    <t xml:space="preserve">Realizado </t>
  </si>
  <si>
    <t>Resultado</t>
  </si>
  <si>
    <t>P1C2</t>
  </si>
  <si>
    <t>Personas interesadas en estudiar de origen indígenas cuentan con oportunidades para acceder a la educación superior.</t>
  </si>
  <si>
    <t>Porcentaje de alumnos indígenas atendidos en la institución.</t>
  </si>
  <si>
    <t>(Número de alumnos de origen indígenas inscritos en la UTMar / Número de alumnos)* 100</t>
  </si>
  <si>
    <t>Estadística 911</t>
  </si>
  <si>
    <t>Personas de origen indígena asisten a la UTMAR a estudiar.</t>
  </si>
  <si>
    <t>P1C3</t>
  </si>
  <si>
    <t>Difusión y promoción sobre la oferta educativa de la Universidad.</t>
  </si>
  <si>
    <t>Porcentaje de acciones realizadas de difusión y promoción.</t>
  </si>
  <si>
    <t>(Número de acciones realizadas / Número de acciones programdas)* 100</t>
  </si>
  <si>
    <t>Calidad</t>
  </si>
  <si>
    <t>Evidencia fotográfica e informes de promoción y difusión.</t>
  </si>
  <si>
    <t>Las distintas instituciones educativas, se coordinan a fin de que los estudiantes de educación media superior conozcan la oferta educativa de las Instituciones de Educación Superior.</t>
  </si>
  <si>
    <t>P1C4</t>
  </si>
  <si>
    <t>Fortalecer los procesos de enseñanza y aprendizaje.</t>
  </si>
  <si>
    <t>Porcentaje de acciones de fortalecimiento de enseñanza y aprendizaje realizadas.</t>
  </si>
  <si>
    <t>(Número de acciones realizadas para fortalecimiento de enseñanza y aprendizaje  / Número de acciones programdas)* 100</t>
  </si>
  <si>
    <t>Documentación de acciones realizadas.</t>
  </si>
  <si>
    <t>La planta docente como el área administrativa de la Universidad se compromete en la capacitación y la profesionalización.</t>
  </si>
  <si>
    <t>P1C5</t>
  </si>
  <si>
    <t>Fortalecimiento de la pertinencia de la educación superior.</t>
  </si>
  <si>
    <t>Porcentaje de acciones de fortalecimientos de la enseñanza realizada.</t>
  </si>
  <si>
    <t>(Número de acciones realizadas para fortalecimiento de la enseñanza   / Número de acciones programdas)* 100</t>
  </si>
  <si>
    <t>Documentos acciones realizadas.</t>
  </si>
  <si>
    <t>El personal cuenta con los conocimientos y habilidades para la ejecución y desarrollo de las acciones.</t>
  </si>
  <si>
    <t>P1C6</t>
  </si>
  <si>
    <t>Los alumnos egresados cuentan con la oferta para desarrollar sus estadías en empresas del sector productivo.</t>
  </si>
  <si>
    <t>Porcentaje de convenios firmados con el sector productivo.</t>
  </si>
  <si>
    <t>(Número de convenios  realizados / Número de convenios programados)* 100</t>
  </si>
  <si>
    <t>Convenios firmados.</t>
  </si>
  <si>
    <t>El sector productivo tiene disponibilidad para realizar convenios con la Universidad.</t>
  </si>
  <si>
    <t>P1C7</t>
  </si>
  <si>
    <t>Las instalaciones de la Universidad se encuentran en optimas condiciones.</t>
  </si>
  <si>
    <t>Porcentaje de mantenimientos realizados.</t>
  </si>
  <si>
    <t>(Número de mantenimientos realizados / Número de mantenimientos programados) * 100</t>
  </si>
  <si>
    <t>Bitácora Mantenimiento</t>
  </si>
  <si>
    <t>Los materiales y suministros utilizados por las personas encargadas del mantenimiento cumplen las normas de calidad.</t>
  </si>
  <si>
    <t>ACTIVIDADES</t>
  </si>
  <si>
    <t>P1C1A1</t>
  </si>
  <si>
    <t>Impartir cursos sobre equidad de genero a la población Universitaria.</t>
  </si>
  <si>
    <t>Porcentaje de cursos impartidos en equidad de género.</t>
  </si>
  <si>
    <t>(Número de cursos impartidos / número de cursos programados a impartir)* 100</t>
  </si>
  <si>
    <t>Bimestral</t>
  </si>
  <si>
    <t>Expediente de cursos.</t>
  </si>
  <si>
    <t>Los alumnos ponen en practica los conocimientos adquiridos en los cursos.</t>
  </si>
  <si>
    <t>P1C1A2</t>
  </si>
  <si>
    <t xml:space="preserve">Elaborar un programa de difusión anual de becas </t>
  </si>
  <si>
    <t>Porcentaje de programas elaborados sobre difusión de becas</t>
  </si>
  <si>
    <t>(Número de programas elaborados de difusión de becas / Número programados)* 100</t>
  </si>
  <si>
    <t>Informe de ejecución del programa de difusión de becas.</t>
  </si>
  <si>
    <t>Se gestiona becas para atender la demanda.</t>
  </si>
  <si>
    <t>P1C1A3</t>
  </si>
  <si>
    <t>Difundir convocatorias de los diferentes tipos de becas.</t>
  </si>
  <si>
    <t>Porcentaje de convocatorias publicadas</t>
  </si>
  <si>
    <t>(Número de convocatorias publicadas / Número de programas de becas)* 100</t>
  </si>
  <si>
    <t>Expediente por programas de becas de educación superior</t>
  </si>
  <si>
    <t>Las convocatorias son conocidas por toda la comunidad estudiantil.</t>
  </si>
  <si>
    <t>P1C1A4</t>
  </si>
  <si>
    <t>Apoyar a las estudiantes en el tramite de la beca, atendiendo los requisitos de la convocatoria.</t>
  </si>
  <si>
    <t>Porcentaje de estudiantes becados</t>
  </si>
  <si>
    <t>(Número de alumnos becados / Número de alumnos que solicitan becas)* 100</t>
  </si>
  <si>
    <t>Base de datos de alumnos beneficiados por los programas de becas</t>
  </si>
  <si>
    <t>Se cuenta con la información suficiente, para orientar a los estudiantes.</t>
  </si>
  <si>
    <t>P1C1A5</t>
  </si>
  <si>
    <t>Elaborar censo de estudiantes que son madres solteras y/o embarazadas y de comunidad indígena.</t>
  </si>
  <si>
    <t>Porcentaje de elaboración de censos.</t>
  </si>
  <si>
    <t>(Número de censos elaborados / Número de censos programadas)* 100</t>
  </si>
  <si>
    <t>Expediente del censo</t>
  </si>
  <si>
    <t>Los estudiantes proporcionan información verídica.</t>
  </si>
  <si>
    <t>P1C2A1</t>
  </si>
  <si>
    <t xml:space="preserve">Inscripción de alumnos de origen indígena de nuevo ingreso, aplicando descuento en colegiatura. </t>
  </si>
  <si>
    <t>Porcentaje de alumnos de origen indígena atendidos en la institución</t>
  </si>
  <si>
    <t>(Número de alumnos de origen indígena en el año / Número total de alumnos en el año)* 100</t>
  </si>
  <si>
    <t>Economía</t>
  </si>
  <si>
    <t>Base de datos de registro de alumnos de nuevo ingreso.</t>
  </si>
  <si>
    <t>Realizar la difusión en las poblaciones indígenas de la zona de influencia de la UTMar.</t>
  </si>
  <si>
    <t>P1C2A2</t>
  </si>
  <si>
    <t xml:space="preserve">Realizar estudio socioeconómico para detectar estudiantes de origen indígena en riesgo de deserción por problemas económicos. </t>
  </si>
  <si>
    <t>Número de estudios socioeconómicos realizados</t>
  </si>
  <si>
    <t>(Número de estudios socioeconómicos realizados/ Número de estudios programados a realizar) *100</t>
  </si>
  <si>
    <t>Índice</t>
  </si>
  <si>
    <t>Expediente del estudio socioeconómico realizado por el área de tutorías.</t>
  </si>
  <si>
    <t>Deserción derivada de una situación académica, social o económica.</t>
  </si>
  <si>
    <t>P1C2A3</t>
  </si>
  <si>
    <t>Realizar censo de estudiantes de origen indígena inscritos en la Universidad.</t>
  </si>
  <si>
    <t>Porcentaje de censos realizados.</t>
  </si>
  <si>
    <t>(Número de alumnos de origen indígena becados / Número de alumnos indígenas estudian en la UTMar)* 100</t>
  </si>
  <si>
    <t>Expediente del Censo.</t>
  </si>
  <si>
    <t>P1C3A1</t>
  </si>
  <si>
    <t>Programa de difusión institucional.</t>
  </si>
  <si>
    <t>Porcentaje de visitas realizadas.</t>
  </si>
  <si>
    <t>(Número de visitas realizadas / Total de  visitas realizadas) * 100</t>
  </si>
  <si>
    <t>Bitácora de visitas.</t>
  </si>
  <si>
    <t>Las instituciones de educación media superior permite el acceso al personal para realizar difusión.</t>
  </si>
  <si>
    <t>P1C3A2</t>
  </si>
  <si>
    <t>Vistas guiadas realizadas en las instalaciones de la Universidad (por instituciones externas de nivel medio superior)</t>
  </si>
  <si>
    <t>Porcentaje de visitas guiadas.</t>
  </si>
  <si>
    <t>(Número de visitas guiadas realizadas / Número de visitas guiadas programadas)* 100</t>
  </si>
  <si>
    <t>Memorias fotográficas.</t>
  </si>
  <si>
    <t>Las instituciones de educación media solicitan visitas guiadas.</t>
  </si>
  <si>
    <t>P1C3A3</t>
  </si>
  <si>
    <t>Publicaciones de la oferta educativa a través de medios masivos de comunicación (periódico).</t>
  </si>
  <si>
    <t>Porcentaje de publicaciones de la oferta educativa realizada.</t>
  </si>
  <si>
    <t>(Número de publicaciones realizadas / Número de publicaciones programadas)* 100</t>
  </si>
  <si>
    <t>La población observa los medios en los que se publica la oferta educativa.</t>
  </si>
  <si>
    <t>P1C3A4</t>
  </si>
  <si>
    <t>Feria vocacional.</t>
  </si>
  <si>
    <t>Porcentaje de asistentes a las ferias vocacionales.</t>
  </si>
  <si>
    <t>(Número de ferias vocacionales asistidas / Número de  ferias vocacionales programadas)* 100</t>
  </si>
  <si>
    <t>Expediente de asistentes a las ferias vocacionales.</t>
  </si>
  <si>
    <t>A la Universidad le llegan invitaciones para que asista a las ferias vocacionales.</t>
  </si>
  <si>
    <t>P1C4A1</t>
  </si>
  <si>
    <t>Organización del 2do. Consejo de vinculación.</t>
  </si>
  <si>
    <t>Porcentaje de reuniones realizadas del consejo de vinculación.</t>
  </si>
  <si>
    <t>(Número de reuniones realizadas firmados / Número de  reuniones realizadas programados)* 100</t>
  </si>
  <si>
    <t>Minuta de reunión.</t>
  </si>
  <si>
    <t>El sector productivo asiste a la reunión del consejo de vinculación.</t>
  </si>
  <si>
    <t>Porcentaje de consejos de vinculación en la institución instalados.</t>
  </si>
  <si>
    <t>(Número de consejo de vinculación en la institución instalado / Número de consejo de vinculación programados) * 100</t>
  </si>
  <si>
    <t>Acta de instalación del consejo de vinculación</t>
  </si>
  <si>
    <t>Existe disponibilidad por parte de los empresarios formar parte de la vinculación con la UTMar.</t>
  </si>
  <si>
    <t>P1C5A1</t>
  </si>
  <si>
    <t>Capacitación para la elaboración del AST del programa educativo de enfermería.</t>
  </si>
  <si>
    <t>Porcentaje de capacitación impartida para la elaboración del AST.</t>
  </si>
  <si>
    <t>(Número de  capacitaciones recibidas  para la elaboración del AST / Número de capacitaciones programadas) * 100</t>
  </si>
  <si>
    <t>Expediente capacitación.</t>
  </si>
  <si>
    <t>Los asistentes reciben los conocimientos para la elaboración del AST.</t>
  </si>
  <si>
    <t>P1C5A2</t>
  </si>
  <si>
    <t>Capacitación para la elaboración de estudios factibles del programa educativo de enfermería.</t>
  </si>
  <si>
    <t>Porcentaje de capacitación impartida de estudios de factibilidad.</t>
  </si>
  <si>
    <t>(Número de capacitaciones impartida de estudios de factibilidad / Número de capacitaciones  impartida programadas) * 100</t>
  </si>
  <si>
    <t>Expediente de capacitación.</t>
  </si>
  <si>
    <t>Los asistentes reciben conocimientos para la elaboración del AST.</t>
  </si>
  <si>
    <t>P1C5A3</t>
  </si>
  <si>
    <t>Reuniones de representantes del sector empresarial, público y privado.</t>
  </si>
  <si>
    <t>Porcentaje de reuniones realizadas con representantes del sector empresarial.</t>
  </si>
  <si>
    <t>(Número de reuniones realizadas con representantes del sector empresarial / Número de reuniones   programadas con representantes del sector empresarial) * 100</t>
  </si>
  <si>
    <t xml:space="preserve">Minuta de acuerdos </t>
  </si>
  <si>
    <t xml:space="preserve">El sector productivo tiene disponibilidad para realizar reuniones </t>
  </si>
  <si>
    <t>P1C5A4</t>
  </si>
  <si>
    <t>Elaboración del AST</t>
  </si>
  <si>
    <t>Porcentaje del AST elaborados</t>
  </si>
  <si>
    <t>(Número de AST elaborados / Número de AST  programadas) * 100</t>
  </si>
  <si>
    <t>Proyecto elaborado del AST</t>
  </si>
  <si>
    <t>Los conocimientos de las personas que elaboran el AST son los adecuados para el diseño del documento</t>
  </si>
  <si>
    <t>P1C5A5</t>
  </si>
  <si>
    <t>Elaboración de estudio de factibilidad</t>
  </si>
  <si>
    <t>Porcentaje de estudios de factibilidad elaborados</t>
  </si>
  <si>
    <t>(Número de estudios de factibilidad elaborados / Número de estudios de factibilidad) * 100</t>
  </si>
  <si>
    <t>Proyecto elaborado estudio de factibilidad</t>
  </si>
  <si>
    <t>Los conocimientos de las personas que elaboran el estudio de factibilidad son los adecuados para el diseño del documento</t>
  </si>
  <si>
    <t>P1C6A1</t>
  </si>
  <si>
    <t>Firma de convenios entre Instituciones de Educación Superior Nacionales y Extranjeras</t>
  </si>
  <si>
    <t xml:space="preserve">Porcentaje de convenios firmados </t>
  </si>
  <si>
    <t>(Número de convenios firmados   / Número de convenios programados)* 100</t>
  </si>
  <si>
    <t>Convenios Firmados</t>
  </si>
  <si>
    <t xml:space="preserve">Existe apertura de instituciones para la firma de convenios </t>
  </si>
  <si>
    <t>P1C6A2</t>
  </si>
  <si>
    <t>Certificaciones en el idioma francés e inglés</t>
  </si>
  <si>
    <t>Porcentaje de certificaciones obtenidas</t>
  </si>
  <si>
    <t>(Número de certificaciones obtenidas   / Número de certificaciones programadas)* 100</t>
  </si>
  <si>
    <t>Certificación</t>
  </si>
  <si>
    <t>Los requisitos para la certificación no cambian</t>
  </si>
  <si>
    <t>Indicador de Desempeño</t>
  </si>
  <si>
    <t>El personal de administración realiza los procedimientos para contratar servicios de mantenimiento conforme a ley .</t>
  </si>
  <si>
    <t>P1C7A1</t>
  </si>
  <si>
    <t>Mantenimiento preventivo a la infraestructura física</t>
  </si>
  <si>
    <t xml:space="preserve">Porcentaje de mantenimientos realizados </t>
  </si>
  <si>
    <t>(Número de mantenimiento preventivo a la infraestructura física / Número de mantenimientos programados)* 100</t>
  </si>
  <si>
    <t>Expediente de mantenimiento</t>
  </si>
  <si>
    <t xml:space="preserve">Los materiales utilizados para el mantenimiento son de calidad </t>
  </si>
  <si>
    <t>P1C7A2</t>
  </si>
  <si>
    <t>Mantenimiento preventivo y correctivo a equipamiento especializado</t>
  </si>
  <si>
    <t>(Número de mantenimientos realizados especializado   / Número de mantenimientos programados)*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</si>
</sst>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24"/>
      <color theme="0"/>
      <name val="Arial Black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10" fontId="17" fillId="6" borderId="1" xfId="0" applyNumberFormat="1" applyFont="1" applyFill="1" applyBorder="1" applyAlignment="1">
      <alignment horizontal="center" vertical="center"/>
    </xf>
    <xf numFmtId="9" fontId="17" fillId="6" borderId="1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10" fontId="7" fillId="6" borderId="19" xfId="0" applyNumberFormat="1" applyFont="1" applyFill="1" applyBorder="1" applyAlignment="1">
      <alignment horizontal="center" vertical="center"/>
    </xf>
    <xf numFmtId="10" fontId="7" fillId="6" borderId="20" xfId="0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10" fontId="7" fillId="6" borderId="1" xfId="0" applyNumberFormat="1" applyFont="1" applyFill="1" applyBorder="1" applyAlignment="1">
      <alignment horizontal="center" vertical="center"/>
    </xf>
    <xf numFmtId="10" fontId="7" fillId="6" borderId="7" xfId="0" applyNumberFormat="1" applyFont="1" applyFill="1" applyBorder="1" applyAlignment="1">
      <alignment horizontal="center" vertical="center"/>
    </xf>
    <xf numFmtId="9" fontId="7" fillId="6" borderId="1" xfId="1" applyFont="1" applyFill="1" applyBorder="1" applyAlignment="1">
      <alignment horizontal="center" vertical="center"/>
    </xf>
    <xf numFmtId="10" fontId="7" fillId="6" borderId="22" xfId="0" applyNumberFormat="1" applyFont="1" applyFill="1" applyBorder="1" applyAlignment="1">
      <alignment horizontal="center" vertical="center"/>
    </xf>
    <xf numFmtId="10" fontId="7" fillId="6" borderId="23" xfId="0" applyNumberFormat="1" applyFont="1" applyFill="1" applyBorder="1" applyAlignment="1">
      <alignment horizontal="center" vertical="center"/>
    </xf>
    <xf numFmtId="10" fontId="7" fillId="6" borderId="1" xfId="1" applyNumberFormat="1" applyFont="1" applyFill="1" applyBorder="1" applyAlignment="1">
      <alignment horizontal="center" vertical="center"/>
    </xf>
    <xf numFmtId="10" fontId="7" fillId="6" borderId="22" xfId="1" applyNumberFormat="1" applyFont="1" applyFill="1" applyBorder="1" applyAlignment="1">
      <alignment horizontal="center" vertical="center"/>
    </xf>
    <xf numFmtId="10" fontId="7" fillId="6" borderId="6" xfId="1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justify" vertical="center"/>
    </xf>
    <xf numFmtId="0" fontId="16" fillId="6" borderId="1" xfId="0" applyFont="1" applyFill="1" applyBorder="1" applyAlignment="1">
      <alignment horizontal="justify" vertical="center" wrapText="1"/>
    </xf>
    <xf numFmtId="0" fontId="16" fillId="6" borderId="1" xfId="0" applyFont="1" applyFill="1" applyBorder="1" applyAlignment="1">
      <alignment vertical="center"/>
    </xf>
    <xf numFmtId="0" fontId="12" fillId="6" borderId="6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10" fontId="7" fillId="6" borderId="25" xfId="1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/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/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6" fillId="6" borderId="6" xfId="0" applyFont="1" applyFill="1" applyBorder="1" applyAlignment="1">
      <alignment horizontal="justify" vertical="center" wrapText="1"/>
    </xf>
    <xf numFmtId="0" fontId="16" fillId="6" borderId="5" xfId="0" applyFont="1" applyFill="1" applyBorder="1" applyAlignment="1">
      <alignment horizontal="justify" vertical="center" wrapText="1"/>
    </xf>
    <xf numFmtId="0" fontId="16" fillId="6" borderId="6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9" fontId="7" fillId="6" borderId="6" xfId="1" applyFont="1" applyFill="1" applyBorder="1" applyAlignment="1">
      <alignment horizontal="center" vertical="center"/>
    </xf>
    <xf numFmtId="9" fontId="7" fillId="6" borderId="4" xfId="1" applyFont="1" applyFill="1" applyBorder="1" applyAlignment="1">
      <alignment horizontal="center" vertical="center"/>
    </xf>
    <xf numFmtId="9" fontId="7" fillId="6" borderId="5" xfId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9" fontId="7" fillId="6" borderId="1" xfId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10" fontId="17" fillId="6" borderId="3" xfId="0" applyNumberFormat="1" applyFont="1" applyFill="1" applyBorder="1" applyAlignment="1">
      <alignment horizontal="center" vertical="center"/>
    </xf>
    <xf numFmtId="10" fontId="17" fillId="6" borderId="12" xfId="0" applyNumberFormat="1" applyFont="1" applyFill="1" applyBorder="1" applyAlignment="1">
      <alignment horizontal="center" vertical="center"/>
    </xf>
    <xf numFmtId="10" fontId="17" fillId="6" borderId="7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226220</xdr:colOff>
      <xdr:row>64</xdr:row>
      <xdr:rowOff>63379</xdr:rowOff>
    </xdr:from>
    <xdr:to>
      <xdr:col>41</xdr:col>
      <xdr:colOff>1464469</xdr:colOff>
      <xdr:row>73</xdr:row>
      <xdr:rowOff>46225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220" y="82645129"/>
          <a:ext cx="13727905" cy="16973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 b="1">
              <a:latin typeface="Arial Narrow" panose="020B0606020202030204" pitchFamily="34" charset="0"/>
            </a:rPr>
            <a:t>                                </a:t>
          </a:r>
          <a:r>
            <a:rPr lang="es-MX" sz="1600" b="1">
              <a:latin typeface="Arial Narrow" panose="020B0606020202030204" pitchFamily="34" charset="0"/>
            </a:rPr>
            <a:t>ELABORADO	                                                                        </a:t>
          </a:r>
          <a:r>
            <a:rPr lang="es-MX" sz="1600" b="1" baseline="0">
              <a:latin typeface="Arial Narrow" panose="020B0606020202030204" pitchFamily="34" charset="0"/>
            </a:rPr>
            <a:t>REVISADO                                                                          AUTORIZADO</a:t>
          </a:r>
          <a:endParaRPr lang="es-MX" sz="1600" b="1">
            <a:latin typeface="Arial Narrow" panose="020B0606020202030204" pitchFamily="34" charset="0"/>
          </a:endParaRPr>
        </a:p>
        <a:p>
          <a:r>
            <a:rPr lang="es-MX" sz="1600" b="1">
              <a:latin typeface="Arial Narrow" panose="020B0606020202030204" pitchFamily="34" charset="0"/>
            </a:rPr>
            <a:t>         </a:t>
          </a:r>
        </a:p>
        <a:p>
          <a:endParaRPr lang="es-MX" sz="1600" b="1">
            <a:latin typeface="Arial Narrow" panose="020B0606020202030204" pitchFamily="34" charset="0"/>
          </a:endParaRPr>
        </a:p>
        <a:p>
          <a:endParaRPr lang="es-MX" sz="1600" b="1">
            <a:latin typeface="Arial Narrow" panose="020B0606020202030204" pitchFamily="34" charset="0"/>
          </a:endParaRPr>
        </a:p>
        <a:p>
          <a:r>
            <a:rPr lang="es-MX" sz="1600" b="1">
              <a:latin typeface="Arial Narrow" panose="020B0606020202030204" pitchFamily="34" charset="0"/>
            </a:rPr>
            <a:t> </a:t>
          </a:r>
          <a:r>
            <a:rPr lang="es-MX" sz="1600" b="1" baseline="0">
              <a:latin typeface="Arial Narrow" panose="020B0606020202030204" pitchFamily="34" charset="0"/>
            </a:rPr>
            <a:t>   </a:t>
          </a:r>
          <a:r>
            <a:rPr lang="es-MX" sz="1600" b="1">
              <a:latin typeface="Arial Narrow" panose="020B0606020202030204" pitchFamily="34" charset="0"/>
            </a:rPr>
            <a:t>                 LIC. ISIDRO MARIN LOPEZ                                      LIC. GUADALUPE CASTELLANOS CORTES                         MTRO.</a:t>
          </a:r>
          <a:r>
            <a:rPr lang="es-MX" sz="1600" b="1" baseline="0">
              <a:latin typeface="Arial Narrow" panose="020B0606020202030204" pitchFamily="34" charset="0"/>
            </a:rPr>
            <a:t>CANTORBEY HERRERA LOZANO</a:t>
          </a:r>
        </a:p>
        <a:p>
          <a:r>
            <a:rPr lang="es-MX" sz="1600" b="1" baseline="0">
              <a:latin typeface="Arial Narrow" panose="020B0606020202030204" pitchFamily="34" charset="0"/>
            </a:rPr>
            <a:t>J</a:t>
          </a:r>
          <a:r>
            <a:rPr lang="es-MX" sz="1600" b="1">
              <a:latin typeface="Arial Narrow" panose="020B0606020202030204" pitchFamily="34" charset="0"/>
            </a:rPr>
            <a:t>EFE DE DPTO. DE PLANEACION Y EVALUACION             </a:t>
          </a:r>
          <a:r>
            <a:rPr lang="es-MX" sz="1600" b="1" baseline="0">
              <a:latin typeface="Arial Narrow" panose="020B0606020202030204" pitchFamily="34" charset="0"/>
            </a:rPr>
            <a:t> </a:t>
          </a:r>
          <a:r>
            <a:rPr lang="es-MX" sz="1600" b="1">
              <a:latin typeface="Arial Narrow" panose="020B0606020202030204" pitchFamily="34" charset="0"/>
            </a:rPr>
            <a:t> DIRECTORA DE ADMINISTRACIÓN Y FINANZAS                                                RECTOR</a:t>
          </a:r>
        </a:p>
        <a:p>
          <a:r>
            <a:rPr lang="es-MX" sz="2000" b="1">
              <a:latin typeface="Arial Narrow" panose="020B0606020202030204" pitchFamily="34" charset="0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abSelected="1" topLeftCell="B1" zoomScale="80" zoomScaleNormal="80" zoomScaleSheetLayoutView="80" zoomScalePageLayoutView="70" workbookViewId="0">
      <selection activeCell="AR15" sqref="AR15"/>
    </sheetView>
  </sheetViews>
  <sheetFormatPr baseColWidth="10" defaultRowHeight="15" x14ac:dyDescent="0.25"/>
  <cols>
    <col min="2" max="2" width="10.7109375" customWidth="1"/>
    <col min="3" max="3" width="10.5703125" customWidth="1"/>
    <col min="4" max="4" width="9" customWidth="1"/>
    <col min="5" max="5" width="8.5703125" customWidth="1"/>
    <col min="6" max="6" width="7.28515625" customWidth="1"/>
    <col min="7" max="7" width="8.42578125" customWidth="1"/>
    <col min="8" max="8" width="16.42578125" customWidth="1"/>
    <col min="9" max="9" width="12.7109375" customWidth="1"/>
    <col min="10" max="10" width="15.140625" customWidth="1"/>
    <col min="11" max="11" width="16.5703125" customWidth="1"/>
    <col min="12" max="12" width="15.28515625" customWidth="1"/>
    <col min="13" max="13" width="15.85546875" customWidth="1"/>
    <col min="14" max="14" width="12" customWidth="1"/>
    <col min="15" max="16" width="7.140625" hidden="1" customWidth="1"/>
    <col min="17" max="36" width="8.5703125" hidden="1" customWidth="1"/>
    <col min="37" max="37" width="11.85546875" hidden="1" customWidth="1"/>
    <col min="38" max="38" width="6.140625" hidden="1" customWidth="1"/>
    <col min="39" max="39" width="6.42578125" hidden="1" customWidth="1"/>
    <col min="40" max="40" width="5.42578125" hidden="1" customWidth="1"/>
    <col min="41" max="41" width="17.28515625" customWidth="1"/>
    <col min="42" max="42" width="22.28515625" customWidth="1"/>
  </cols>
  <sheetData>
    <row r="1" spans="1:42" ht="33.7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ht="34.5" customHeight="1" x14ac:dyDescent="0.25">
      <c r="A2" s="134" t="s">
        <v>1</v>
      </c>
      <c r="B2" s="134"/>
      <c r="C2" s="131" t="s">
        <v>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42" ht="49.5" customHeight="1" x14ac:dyDescent="0.25">
      <c r="A3" s="134" t="s">
        <v>3</v>
      </c>
      <c r="B3" s="134"/>
      <c r="C3" s="131" t="s">
        <v>4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ht="64.5" customHeight="1" x14ac:dyDescent="0.25">
      <c r="A4" s="134" t="s">
        <v>5</v>
      </c>
      <c r="B4" s="134"/>
      <c r="C4" s="131" t="s">
        <v>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</row>
    <row r="5" spans="1:42" ht="48" customHeight="1" x14ac:dyDescent="0.25">
      <c r="A5" s="134" t="s">
        <v>7</v>
      </c>
      <c r="B5" s="134"/>
      <c r="C5" s="131" t="s">
        <v>8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</row>
    <row r="6" spans="1:42" ht="36" customHeight="1" x14ac:dyDescent="0.25">
      <c r="A6" s="132" t="s">
        <v>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</row>
    <row r="7" spans="1:42" ht="30" customHeight="1" x14ac:dyDescent="0.25">
      <c r="A7" s="130" t="s">
        <v>10</v>
      </c>
      <c r="B7" s="130"/>
      <c r="C7" s="131" t="s">
        <v>11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</row>
    <row r="8" spans="1:42" ht="27.75" customHeight="1" x14ac:dyDescent="0.25">
      <c r="A8" s="130" t="s">
        <v>12</v>
      </c>
      <c r="B8" s="130"/>
      <c r="C8" s="131" t="s">
        <v>13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</row>
    <row r="9" spans="1:42" ht="28.5" customHeight="1" x14ac:dyDescent="0.25">
      <c r="A9" s="130" t="s">
        <v>14</v>
      </c>
      <c r="B9" s="130"/>
      <c r="C9" s="131" t="s">
        <v>15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</row>
    <row r="10" spans="1:42" ht="33" customHeight="1" x14ac:dyDescent="0.25">
      <c r="A10" s="132" t="s">
        <v>16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</row>
    <row r="11" spans="1:42" ht="29.25" customHeight="1" x14ac:dyDescent="0.25">
      <c r="A11" s="133" t="s">
        <v>17</v>
      </c>
      <c r="B11" s="133"/>
      <c r="C11" s="131" t="s">
        <v>18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ht="29.25" customHeight="1" x14ac:dyDescent="0.25">
      <c r="A12" s="133" t="s">
        <v>19</v>
      </c>
      <c r="B12" s="133"/>
      <c r="C12" s="131" t="s">
        <v>20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ht="1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42" ht="39" customHeight="1" x14ac:dyDescent="0.25">
      <c r="A14" s="118" t="s">
        <v>21</v>
      </c>
      <c r="B14" s="118"/>
      <c r="C14" s="120" t="s">
        <v>22</v>
      </c>
      <c r="D14" s="127" t="s">
        <v>23</v>
      </c>
      <c r="E14" s="127"/>
      <c r="F14" s="127" t="s">
        <v>24</v>
      </c>
      <c r="G14" s="127"/>
      <c r="H14" s="127" t="s">
        <v>25</v>
      </c>
      <c r="I14" s="127" t="s">
        <v>26</v>
      </c>
      <c r="J14" s="127" t="s">
        <v>27</v>
      </c>
      <c r="K14" s="127" t="s">
        <v>28</v>
      </c>
      <c r="L14" s="128" t="s">
        <v>29</v>
      </c>
      <c r="M14" s="124" t="s">
        <v>30</v>
      </c>
      <c r="N14" s="126" t="s">
        <v>31</v>
      </c>
      <c r="O14" s="120" t="s">
        <v>32</v>
      </c>
      <c r="P14" s="120"/>
      <c r="Q14" s="119" t="s">
        <v>33</v>
      </c>
      <c r="R14" s="119"/>
      <c r="S14" s="119"/>
      <c r="T14" s="119" t="s">
        <v>34</v>
      </c>
      <c r="U14" s="119"/>
      <c r="V14" s="119"/>
      <c r="W14" s="119" t="s">
        <v>35</v>
      </c>
      <c r="X14" s="119"/>
      <c r="Y14" s="119"/>
      <c r="Z14" s="119" t="s">
        <v>36</v>
      </c>
      <c r="AA14" s="119"/>
      <c r="AB14" s="119"/>
      <c r="AC14" s="119" t="s">
        <v>37</v>
      </c>
      <c r="AD14" s="119"/>
      <c r="AE14" s="119"/>
      <c r="AF14" s="119" t="s">
        <v>38</v>
      </c>
      <c r="AG14" s="119"/>
      <c r="AH14" s="119"/>
      <c r="AI14" s="120" t="s">
        <v>39</v>
      </c>
      <c r="AJ14" s="121"/>
      <c r="AK14" s="121"/>
      <c r="AL14" s="122" t="s">
        <v>40</v>
      </c>
      <c r="AM14" s="122"/>
      <c r="AN14" s="123"/>
      <c r="AO14" s="120" t="s">
        <v>41</v>
      </c>
      <c r="AP14" s="117" t="s">
        <v>42</v>
      </c>
    </row>
    <row r="15" spans="1:42" s="1" customFormat="1" ht="30.75" customHeight="1" x14ac:dyDescent="0.25">
      <c r="A15" s="118"/>
      <c r="B15" s="118"/>
      <c r="C15" s="120"/>
      <c r="D15" s="127"/>
      <c r="E15" s="127"/>
      <c r="F15" s="127"/>
      <c r="G15" s="127"/>
      <c r="H15" s="127"/>
      <c r="I15" s="127"/>
      <c r="J15" s="127"/>
      <c r="K15" s="127"/>
      <c r="L15" s="129"/>
      <c r="M15" s="125"/>
      <c r="N15" s="126"/>
      <c r="O15" s="7" t="s">
        <v>43</v>
      </c>
      <c r="P15" s="7" t="s">
        <v>44</v>
      </c>
      <c r="Q15" s="7" t="s">
        <v>45</v>
      </c>
      <c r="R15" s="7" t="s">
        <v>46</v>
      </c>
      <c r="S15" s="7" t="s">
        <v>47</v>
      </c>
      <c r="T15" s="7" t="s">
        <v>45</v>
      </c>
      <c r="U15" s="7" t="s">
        <v>46</v>
      </c>
      <c r="V15" s="7" t="s">
        <v>47</v>
      </c>
      <c r="W15" s="7" t="s">
        <v>45</v>
      </c>
      <c r="X15" s="7" t="s">
        <v>46</v>
      </c>
      <c r="Y15" s="7" t="s">
        <v>47</v>
      </c>
      <c r="Z15" s="7" t="s">
        <v>45</v>
      </c>
      <c r="AA15" s="7" t="s">
        <v>46</v>
      </c>
      <c r="AB15" s="7" t="s">
        <v>47</v>
      </c>
      <c r="AC15" s="7" t="s">
        <v>45</v>
      </c>
      <c r="AD15" s="7" t="s">
        <v>46</v>
      </c>
      <c r="AE15" s="7" t="s">
        <v>47</v>
      </c>
      <c r="AF15" s="7" t="s">
        <v>45</v>
      </c>
      <c r="AG15" s="7" t="s">
        <v>46</v>
      </c>
      <c r="AH15" s="7" t="s">
        <v>47</v>
      </c>
      <c r="AI15" s="7" t="s">
        <v>45</v>
      </c>
      <c r="AJ15" s="7" t="s">
        <v>46</v>
      </c>
      <c r="AK15" s="7" t="s">
        <v>47</v>
      </c>
      <c r="AL15" s="8" t="s">
        <v>48</v>
      </c>
      <c r="AM15" s="9" t="s">
        <v>49</v>
      </c>
      <c r="AN15" s="10" t="s">
        <v>50</v>
      </c>
      <c r="AO15" s="120"/>
      <c r="AP15" s="117"/>
    </row>
    <row r="16" spans="1:42" ht="239.25" customHeight="1" x14ac:dyDescent="0.25">
      <c r="A16" s="118"/>
      <c r="B16" s="118"/>
      <c r="C16" s="12" t="s">
        <v>51</v>
      </c>
      <c r="D16" s="72" t="s">
        <v>52</v>
      </c>
      <c r="E16" s="73"/>
      <c r="F16" s="74" t="s">
        <v>53</v>
      </c>
      <c r="G16" s="74"/>
      <c r="H16" s="12" t="s">
        <v>54</v>
      </c>
      <c r="I16" s="11" t="s">
        <v>55</v>
      </c>
      <c r="J16" s="12" t="s">
        <v>56</v>
      </c>
      <c r="K16" s="12" t="s">
        <v>57</v>
      </c>
      <c r="L16" s="12" t="s">
        <v>58</v>
      </c>
      <c r="M16" s="12" t="s">
        <v>59</v>
      </c>
      <c r="N16" s="12" t="s">
        <v>60</v>
      </c>
      <c r="O16" s="12">
        <v>189</v>
      </c>
      <c r="P16" s="12" t="s">
        <v>61</v>
      </c>
      <c r="Q16" s="91" t="s">
        <v>62</v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17"/>
      <c r="AJ16" s="17"/>
      <c r="AK16" s="18">
        <v>0</v>
      </c>
      <c r="AL16" s="12"/>
      <c r="AM16" s="12"/>
      <c r="AN16" s="12"/>
      <c r="AO16" s="12" t="s">
        <v>63</v>
      </c>
      <c r="AP16" s="12" t="s">
        <v>64</v>
      </c>
    </row>
    <row r="17" spans="1:42" ht="150.75" customHeight="1" x14ac:dyDescent="0.25">
      <c r="A17" s="118" t="s">
        <v>65</v>
      </c>
      <c r="B17" s="118"/>
      <c r="C17" s="12" t="s">
        <v>66</v>
      </c>
      <c r="D17" s="72" t="s">
        <v>67</v>
      </c>
      <c r="E17" s="73"/>
      <c r="F17" s="74" t="s">
        <v>68</v>
      </c>
      <c r="G17" s="74"/>
      <c r="H17" s="12" t="s">
        <v>69</v>
      </c>
      <c r="I17" s="11" t="s">
        <v>55</v>
      </c>
      <c r="J17" s="12" t="s">
        <v>56</v>
      </c>
      <c r="K17" s="12" t="s">
        <v>57</v>
      </c>
      <c r="L17" s="12" t="s">
        <v>70</v>
      </c>
      <c r="M17" s="12" t="s">
        <v>59</v>
      </c>
      <c r="N17" s="12" t="s">
        <v>60</v>
      </c>
      <c r="O17" s="12">
        <v>189</v>
      </c>
      <c r="P17" s="12" t="s">
        <v>61</v>
      </c>
      <c r="Q17" s="91" t="s">
        <v>62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17"/>
      <c r="AJ17" s="17"/>
      <c r="AK17" s="18">
        <v>0</v>
      </c>
      <c r="AL17" s="12"/>
      <c r="AM17" s="12"/>
      <c r="AN17" s="12"/>
      <c r="AO17" s="12" t="s">
        <v>71</v>
      </c>
      <c r="AP17" s="12" t="s">
        <v>72</v>
      </c>
    </row>
    <row r="18" spans="1:42" ht="15" customHeight="1" x14ac:dyDescent="0.25">
      <c r="A18" s="102" t="s">
        <v>73</v>
      </c>
      <c r="B18" s="103"/>
      <c r="C18" s="92" t="s">
        <v>74</v>
      </c>
      <c r="D18" s="108" t="s">
        <v>75</v>
      </c>
      <c r="E18" s="109"/>
      <c r="F18" s="108" t="s">
        <v>76</v>
      </c>
      <c r="G18" s="109"/>
      <c r="H18" s="92" t="s">
        <v>77</v>
      </c>
      <c r="I18" s="114" t="s">
        <v>55</v>
      </c>
      <c r="J18" s="92" t="s">
        <v>78</v>
      </c>
      <c r="K18" s="92" t="s">
        <v>79</v>
      </c>
      <c r="L18" s="92" t="s">
        <v>70</v>
      </c>
      <c r="M18" s="92" t="s">
        <v>59</v>
      </c>
      <c r="N18" s="92" t="s">
        <v>60</v>
      </c>
      <c r="O18" s="92">
        <v>471</v>
      </c>
      <c r="P18" s="92" t="s">
        <v>61</v>
      </c>
      <c r="Q18" s="69" t="s">
        <v>39</v>
      </c>
      <c r="R18" s="95"/>
      <c r="S18" s="95"/>
      <c r="T18" s="95"/>
      <c r="U18" s="95"/>
      <c r="V18" s="95"/>
      <c r="W18" s="95"/>
      <c r="X18" s="95"/>
      <c r="Y18" s="95"/>
      <c r="Z18" s="95" t="s">
        <v>80</v>
      </c>
      <c r="AA18" s="95"/>
      <c r="AB18" s="95"/>
      <c r="AC18" s="95"/>
      <c r="AD18" s="95"/>
      <c r="AE18" s="95"/>
      <c r="AF18" s="95"/>
      <c r="AG18" s="95"/>
      <c r="AH18" s="95"/>
      <c r="AI18" s="96">
        <f>Q20</f>
        <v>471</v>
      </c>
      <c r="AJ18" s="96">
        <v>311</v>
      </c>
      <c r="AK18" s="99">
        <f>AJ18/AI18</f>
        <v>0.66029723991507427</v>
      </c>
      <c r="AL18" s="92"/>
      <c r="AM18" s="92"/>
      <c r="AN18" s="92"/>
      <c r="AO18" s="92" t="s">
        <v>81</v>
      </c>
      <c r="AP18" s="92" t="s">
        <v>82</v>
      </c>
    </row>
    <row r="19" spans="1:42" ht="18" x14ac:dyDescent="0.25">
      <c r="A19" s="104"/>
      <c r="B19" s="105"/>
      <c r="C19" s="93"/>
      <c r="D19" s="110"/>
      <c r="E19" s="111"/>
      <c r="F19" s="110"/>
      <c r="G19" s="111"/>
      <c r="H19" s="93"/>
      <c r="I19" s="115"/>
      <c r="J19" s="93"/>
      <c r="K19" s="93"/>
      <c r="L19" s="93"/>
      <c r="M19" s="93"/>
      <c r="N19" s="93"/>
      <c r="O19" s="93"/>
      <c r="P19" s="93"/>
      <c r="Q19" s="95" t="s">
        <v>83</v>
      </c>
      <c r="R19" s="95"/>
      <c r="S19" s="95"/>
      <c r="T19" s="95" t="s">
        <v>84</v>
      </c>
      <c r="U19" s="95"/>
      <c r="V19" s="95"/>
      <c r="W19" s="95" t="s">
        <v>85</v>
      </c>
      <c r="X19" s="95"/>
      <c r="Y19" s="95"/>
      <c r="Z19" s="95" t="s">
        <v>83</v>
      </c>
      <c r="AA19" s="95"/>
      <c r="AB19" s="95"/>
      <c r="AC19" s="95" t="s">
        <v>84</v>
      </c>
      <c r="AD19" s="95"/>
      <c r="AE19" s="95"/>
      <c r="AF19" s="95" t="s">
        <v>85</v>
      </c>
      <c r="AG19" s="95"/>
      <c r="AH19" s="95"/>
      <c r="AI19" s="97"/>
      <c r="AJ19" s="97"/>
      <c r="AK19" s="100"/>
      <c r="AL19" s="93"/>
      <c r="AM19" s="93"/>
      <c r="AN19" s="93"/>
      <c r="AO19" s="93"/>
      <c r="AP19" s="93"/>
    </row>
    <row r="20" spans="1:42" ht="168.75" customHeight="1" x14ac:dyDescent="0.25">
      <c r="A20" s="104"/>
      <c r="B20" s="105"/>
      <c r="C20" s="94"/>
      <c r="D20" s="112"/>
      <c r="E20" s="113"/>
      <c r="F20" s="112"/>
      <c r="G20" s="113"/>
      <c r="H20" s="94"/>
      <c r="I20" s="116"/>
      <c r="J20" s="94"/>
      <c r="K20" s="94"/>
      <c r="L20" s="94"/>
      <c r="M20" s="94"/>
      <c r="N20" s="94"/>
      <c r="O20" s="94"/>
      <c r="P20" s="94"/>
      <c r="Q20" s="91">
        <v>471</v>
      </c>
      <c r="R20" s="91"/>
      <c r="S20" s="91"/>
      <c r="T20" s="91">
        <v>311</v>
      </c>
      <c r="U20" s="91"/>
      <c r="V20" s="91"/>
      <c r="W20" s="90">
        <f>T20/Q20</f>
        <v>0.66029723991507427</v>
      </c>
      <c r="X20" s="90"/>
      <c r="Y20" s="90"/>
      <c r="Z20" s="91">
        <v>471</v>
      </c>
      <c r="AA20" s="91"/>
      <c r="AB20" s="91"/>
      <c r="AC20" s="91">
        <v>0</v>
      </c>
      <c r="AD20" s="91"/>
      <c r="AE20" s="91"/>
      <c r="AF20" s="90">
        <f>AC20/Z20</f>
        <v>0</v>
      </c>
      <c r="AG20" s="90"/>
      <c r="AH20" s="90"/>
      <c r="AI20" s="98"/>
      <c r="AJ20" s="98"/>
      <c r="AK20" s="101"/>
      <c r="AL20" s="94"/>
      <c r="AM20" s="94"/>
      <c r="AN20" s="94"/>
      <c r="AO20" s="94"/>
      <c r="AP20" s="94"/>
    </row>
    <row r="21" spans="1:42" ht="216.75" customHeight="1" x14ac:dyDescent="0.25">
      <c r="A21" s="104"/>
      <c r="B21" s="105"/>
      <c r="C21" s="12" t="s">
        <v>86</v>
      </c>
      <c r="D21" s="72" t="s">
        <v>87</v>
      </c>
      <c r="E21" s="73"/>
      <c r="F21" s="74" t="s">
        <v>88</v>
      </c>
      <c r="G21" s="74"/>
      <c r="H21" s="12" t="s">
        <v>89</v>
      </c>
      <c r="I21" s="11" t="s">
        <v>55</v>
      </c>
      <c r="J21" s="12" t="s">
        <v>78</v>
      </c>
      <c r="K21" s="12" t="s">
        <v>79</v>
      </c>
      <c r="L21" s="12" t="s">
        <v>70</v>
      </c>
      <c r="M21" s="12" t="s">
        <v>59</v>
      </c>
      <c r="N21" s="12" t="s">
        <v>60</v>
      </c>
      <c r="O21" s="12">
        <v>118</v>
      </c>
      <c r="P21" s="12" t="s">
        <v>61</v>
      </c>
      <c r="Q21" s="81">
        <v>118</v>
      </c>
      <c r="R21" s="82"/>
      <c r="S21" s="82"/>
      <c r="T21" s="81">
        <v>60</v>
      </c>
      <c r="U21" s="82"/>
      <c r="V21" s="82"/>
      <c r="W21" s="90">
        <f>T21/Q21</f>
        <v>0.50847457627118642</v>
      </c>
      <c r="X21" s="90"/>
      <c r="Y21" s="90"/>
      <c r="Z21" s="81">
        <v>118</v>
      </c>
      <c r="AA21" s="82"/>
      <c r="AB21" s="82"/>
      <c r="AC21" s="81">
        <v>0</v>
      </c>
      <c r="AD21" s="82"/>
      <c r="AE21" s="82"/>
      <c r="AF21" s="84">
        <f>AC21/Z21</f>
        <v>0</v>
      </c>
      <c r="AG21" s="85"/>
      <c r="AH21" s="85"/>
      <c r="AI21" s="17">
        <v>118</v>
      </c>
      <c r="AJ21" s="17">
        <v>60</v>
      </c>
      <c r="AK21" s="18">
        <f t="shared" ref="AK21:AK50" si="0">AJ21/AI21</f>
        <v>0.50847457627118642</v>
      </c>
      <c r="AL21" s="12"/>
      <c r="AM21" s="13"/>
      <c r="AN21" s="12"/>
      <c r="AO21" s="12" t="s">
        <v>90</v>
      </c>
      <c r="AP21" s="12" t="s">
        <v>91</v>
      </c>
    </row>
    <row r="22" spans="1:42" s="2" customFormat="1" ht="140.25" customHeight="1" x14ac:dyDescent="0.25">
      <c r="A22" s="104"/>
      <c r="B22" s="105"/>
      <c r="C22" s="12" t="s">
        <v>92</v>
      </c>
      <c r="D22" s="72" t="s">
        <v>93</v>
      </c>
      <c r="E22" s="73"/>
      <c r="F22" s="74" t="s">
        <v>94</v>
      </c>
      <c r="G22" s="74"/>
      <c r="H22" s="12" t="s">
        <v>95</v>
      </c>
      <c r="I22" s="11" t="s">
        <v>55</v>
      </c>
      <c r="J22" s="12" t="s">
        <v>78</v>
      </c>
      <c r="K22" s="12" t="s">
        <v>79</v>
      </c>
      <c r="L22" s="12" t="s">
        <v>96</v>
      </c>
      <c r="M22" s="12" t="s">
        <v>59</v>
      </c>
      <c r="N22" s="12" t="s">
        <v>60</v>
      </c>
      <c r="O22" s="12">
        <v>39</v>
      </c>
      <c r="P22" s="12" t="s">
        <v>61</v>
      </c>
      <c r="Q22" s="81">
        <v>30</v>
      </c>
      <c r="R22" s="82"/>
      <c r="S22" s="83"/>
      <c r="T22" s="81">
        <v>15</v>
      </c>
      <c r="U22" s="82"/>
      <c r="V22" s="83"/>
      <c r="W22" s="90">
        <f>T22/Q22</f>
        <v>0.5</v>
      </c>
      <c r="X22" s="90"/>
      <c r="Y22" s="90"/>
      <c r="Z22" s="81">
        <v>9</v>
      </c>
      <c r="AA22" s="82"/>
      <c r="AB22" s="83"/>
      <c r="AC22" s="81">
        <v>0</v>
      </c>
      <c r="AD22" s="82"/>
      <c r="AE22" s="83"/>
      <c r="AF22" s="84">
        <f>AC22/Z22</f>
        <v>0</v>
      </c>
      <c r="AG22" s="85"/>
      <c r="AH22" s="86"/>
      <c r="AI22" s="17">
        <v>30</v>
      </c>
      <c r="AJ22" s="17">
        <v>15</v>
      </c>
      <c r="AK22" s="19">
        <f t="shared" si="0"/>
        <v>0.5</v>
      </c>
      <c r="AL22" s="12"/>
      <c r="AM22" s="13"/>
      <c r="AN22" s="12"/>
      <c r="AO22" s="12" t="s">
        <v>97</v>
      </c>
      <c r="AP22" s="12" t="s">
        <v>98</v>
      </c>
    </row>
    <row r="23" spans="1:42" s="2" customFormat="1" ht="220.5" customHeight="1" x14ac:dyDescent="0.25">
      <c r="A23" s="104"/>
      <c r="B23" s="105"/>
      <c r="C23" s="12" t="s">
        <v>99</v>
      </c>
      <c r="D23" s="72" t="s">
        <v>100</v>
      </c>
      <c r="E23" s="73"/>
      <c r="F23" s="72" t="s">
        <v>101</v>
      </c>
      <c r="G23" s="73"/>
      <c r="H23" s="20" t="s">
        <v>102</v>
      </c>
      <c r="I23" s="21" t="s">
        <v>55</v>
      </c>
      <c r="J23" s="12" t="s">
        <v>78</v>
      </c>
      <c r="K23" s="12" t="s">
        <v>79</v>
      </c>
      <c r="L23" s="12" t="s">
        <v>70</v>
      </c>
      <c r="M23" s="12" t="s">
        <v>59</v>
      </c>
      <c r="N23" s="12" t="s">
        <v>60</v>
      </c>
      <c r="O23" s="12">
        <v>2</v>
      </c>
      <c r="P23" s="12" t="s">
        <v>61</v>
      </c>
      <c r="Q23" s="81">
        <v>0</v>
      </c>
      <c r="R23" s="82"/>
      <c r="S23" s="83"/>
      <c r="T23" s="81">
        <v>0</v>
      </c>
      <c r="U23" s="82"/>
      <c r="V23" s="83"/>
      <c r="W23" s="84">
        <v>0</v>
      </c>
      <c r="X23" s="85"/>
      <c r="Y23" s="86"/>
      <c r="Z23" s="81">
        <v>2</v>
      </c>
      <c r="AA23" s="82"/>
      <c r="AB23" s="83"/>
      <c r="AC23" s="81">
        <v>0</v>
      </c>
      <c r="AD23" s="82"/>
      <c r="AE23" s="83"/>
      <c r="AF23" s="84">
        <f>AC23/Z23</f>
        <v>0</v>
      </c>
      <c r="AG23" s="85"/>
      <c r="AH23" s="86"/>
      <c r="AI23" s="17">
        <v>0</v>
      </c>
      <c r="AJ23" s="17">
        <v>0</v>
      </c>
      <c r="AK23" s="18">
        <v>0</v>
      </c>
      <c r="AL23" s="12"/>
      <c r="AM23" s="13"/>
      <c r="AN23" s="12"/>
      <c r="AO23" s="12" t="s">
        <v>103</v>
      </c>
      <c r="AP23" s="12" t="s">
        <v>104</v>
      </c>
    </row>
    <row r="24" spans="1:42" s="2" customFormat="1" ht="205.5" customHeight="1" x14ac:dyDescent="0.25">
      <c r="A24" s="104"/>
      <c r="B24" s="105"/>
      <c r="C24" s="12" t="s">
        <v>105</v>
      </c>
      <c r="D24" s="72" t="s">
        <v>106</v>
      </c>
      <c r="E24" s="73"/>
      <c r="F24" s="72" t="s">
        <v>107</v>
      </c>
      <c r="G24" s="73"/>
      <c r="H24" s="20" t="s">
        <v>108</v>
      </c>
      <c r="I24" s="21" t="s">
        <v>55</v>
      </c>
      <c r="J24" s="12" t="s">
        <v>78</v>
      </c>
      <c r="K24" s="12" t="s">
        <v>79</v>
      </c>
      <c r="L24" s="12" t="s">
        <v>96</v>
      </c>
      <c r="M24" s="12" t="s">
        <v>59</v>
      </c>
      <c r="N24" s="12" t="s">
        <v>60</v>
      </c>
      <c r="O24" s="12">
        <v>5</v>
      </c>
      <c r="P24" s="12" t="s">
        <v>61</v>
      </c>
      <c r="Q24" s="81">
        <v>5</v>
      </c>
      <c r="R24" s="82"/>
      <c r="S24" s="83"/>
      <c r="T24" s="81">
        <v>5</v>
      </c>
      <c r="U24" s="82"/>
      <c r="V24" s="83"/>
      <c r="W24" s="84">
        <f>T24/Q24</f>
        <v>1</v>
      </c>
      <c r="X24" s="85"/>
      <c r="Y24" s="86"/>
      <c r="Z24" s="81">
        <v>0</v>
      </c>
      <c r="AA24" s="82"/>
      <c r="AB24" s="83"/>
      <c r="AC24" s="81">
        <v>0</v>
      </c>
      <c r="AD24" s="82"/>
      <c r="AE24" s="83"/>
      <c r="AF24" s="84">
        <v>0</v>
      </c>
      <c r="AG24" s="85"/>
      <c r="AH24" s="86"/>
      <c r="AI24" s="17">
        <v>5</v>
      </c>
      <c r="AJ24" s="17">
        <v>5</v>
      </c>
      <c r="AK24" s="18">
        <f t="shared" si="0"/>
        <v>1</v>
      </c>
      <c r="AL24" s="12"/>
      <c r="AM24" s="12"/>
      <c r="AN24" s="12"/>
      <c r="AO24" s="12" t="s">
        <v>109</v>
      </c>
      <c r="AP24" s="12" t="s">
        <v>110</v>
      </c>
    </row>
    <row r="25" spans="1:42" ht="198.75" customHeight="1" x14ac:dyDescent="0.25">
      <c r="A25" s="104"/>
      <c r="B25" s="105"/>
      <c r="C25" s="12" t="s">
        <v>111</v>
      </c>
      <c r="D25" s="72" t="s">
        <v>112</v>
      </c>
      <c r="E25" s="73"/>
      <c r="F25" s="74" t="s">
        <v>113</v>
      </c>
      <c r="G25" s="74"/>
      <c r="H25" s="12" t="s">
        <v>114</v>
      </c>
      <c r="I25" s="11" t="s">
        <v>55</v>
      </c>
      <c r="J25" s="12" t="s">
        <v>78</v>
      </c>
      <c r="K25" s="12" t="s">
        <v>79</v>
      </c>
      <c r="L25" s="12" t="s">
        <v>70</v>
      </c>
      <c r="M25" s="12" t="s">
        <v>59</v>
      </c>
      <c r="N25" s="12" t="s">
        <v>60</v>
      </c>
      <c r="O25" s="12">
        <v>9</v>
      </c>
      <c r="P25" s="12" t="s">
        <v>61</v>
      </c>
      <c r="Q25" s="81">
        <v>4</v>
      </c>
      <c r="R25" s="82"/>
      <c r="S25" s="83"/>
      <c r="T25" s="81">
        <v>0</v>
      </c>
      <c r="U25" s="82"/>
      <c r="V25" s="83"/>
      <c r="W25" s="84">
        <v>0</v>
      </c>
      <c r="X25" s="85"/>
      <c r="Y25" s="86"/>
      <c r="Z25" s="81">
        <v>5</v>
      </c>
      <c r="AA25" s="82"/>
      <c r="AB25" s="83"/>
      <c r="AC25" s="81">
        <v>0</v>
      </c>
      <c r="AD25" s="82"/>
      <c r="AE25" s="83"/>
      <c r="AF25" s="84">
        <v>0</v>
      </c>
      <c r="AG25" s="85"/>
      <c r="AH25" s="86"/>
      <c r="AI25" s="17">
        <v>4</v>
      </c>
      <c r="AJ25" s="17">
        <v>0</v>
      </c>
      <c r="AK25" s="18">
        <f t="shared" si="0"/>
        <v>0</v>
      </c>
      <c r="AL25" s="12"/>
      <c r="AM25" s="12"/>
      <c r="AN25" s="12"/>
      <c r="AO25" s="12" t="s">
        <v>115</v>
      </c>
      <c r="AP25" s="12" t="s">
        <v>116</v>
      </c>
    </row>
    <row r="26" spans="1:42" ht="169.5" customHeight="1" thickBot="1" x14ac:dyDescent="0.3">
      <c r="A26" s="106"/>
      <c r="B26" s="107"/>
      <c r="C26" s="12" t="s">
        <v>117</v>
      </c>
      <c r="D26" s="72" t="s">
        <v>118</v>
      </c>
      <c r="E26" s="73"/>
      <c r="F26" s="72" t="s">
        <v>119</v>
      </c>
      <c r="G26" s="73"/>
      <c r="H26" s="12" t="s">
        <v>120</v>
      </c>
      <c r="I26" s="11" t="s">
        <v>55</v>
      </c>
      <c r="J26" s="12" t="s">
        <v>78</v>
      </c>
      <c r="K26" s="12" t="s">
        <v>79</v>
      </c>
      <c r="L26" s="12" t="s">
        <v>96</v>
      </c>
      <c r="M26" s="12" t="s">
        <v>59</v>
      </c>
      <c r="N26" s="12" t="s">
        <v>60</v>
      </c>
      <c r="O26" s="12">
        <v>3</v>
      </c>
      <c r="P26" s="12" t="s">
        <v>61</v>
      </c>
      <c r="Q26" s="87">
        <v>2</v>
      </c>
      <c r="R26" s="88"/>
      <c r="S26" s="89"/>
      <c r="T26" s="87">
        <v>2</v>
      </c>
      <c r="U26" s="88"/>
      <c r="V26" s="89"/>
      <c r="W26" s="84">
        <v>1</v>
      </c>
      <c r="X26" s="85"/>
      <c r="Y26" s="86"/>
      <c r="Z26" s="87">
        <v>1</v>
      </c>
      <c r="AA26" s="88"/>
      <c r="AB26" s="89"/>
      <c r="AC26" s="87">
        <v>0</v>
      </c>
      <c r="AD26" s="88"/>
      <c r="AE26" s="89"/>
      <c r="AF26" s="84">
        <v>0</v>
      </c>
      <c r="AG26" s="85"/>
      <c r="AH26" s="86"/>
      <c r="AI26" s="17">
        <v>2</v>
      </c>
      <c r="AJ26" s="17">
        <v>2</v>
      </c>
      <c r="AK26" s="18">
        <f t="shared" si="0"/>
        <v>1</v>
      </c>
      <c r="AL26" s="12"/>
      <c r="AM26" s="12"/>
      <c r="AN26" s="12"/>
      <c r="AO26" s="12" t="s">
        <v>121</v>
      </c>
      <c r="AP26" s="12" t="s">
        <v>122</v>
      </c>
    </row>
    <row r="27" spans="1:42" ht="177.75" customHeight="1" x14ac:dyDescent="0.25">
      <c r="A27" s="77" t="s">
        <v>123</v>
      </c>
      <c r="B27" s="78"/>
      <c r="C27" s="22" t="s">
        <v>124</v>
      </c>
      <c r="D27" s="74" t="s">
        <v>125</v>
      </c>
      <c r="E27" s="74"/>
      <c r="F27" s="74" t="s">
        <v>126</v>
      </c>
      <c r="G27" s="74"/>
      <c r="H27" s="12" t="s">
        <v>127</v>
      </c>
      <c r="I27" s="11" t="s">
        <v>55</v>
      </c>
      <c r="J27" s="14" t="s">
        <v>78</v>
      </c>
      <c r="K27" s="14" t="s">
        <v>128</v>
      </c>
      <c r="L27" s="14" t="s">
        <v>70</v>
      </c>
      <c r="M27" s="14" t="s">
        <v>59</v>
      </c>
      <c r="N27" s="12" t="s">
        <v>60</v>
      </c>
      <c r="O27" s="14">
        <f>Q27+T27+W27+Z27+AF27</f>
        <v>5</v>
      </c>
      <c r="P27" s="23" t="s">
        <v>61</v>
      </c>
      <c r="Q27" s="24">
        <v>1</v>
      </c>
      <c r="R27" s="25">
        <v>1</v>
      </c>
      <c r="S27" s="26">
        <f>Q27/R27</f>
        <v>1</v>
      </c>
      <c r="T27" s="25">
        <v>1</v>
      </c>
      <c r="U27" s="25">
        <v>1</v>
      </c>
      <c r="V27" s="26">
        <f>T27/U27</f>
        <v>1</v>
      </c>
      <c r="W27" s="25">
        <v>1</v>
      </c>
      <c r="X27" s="25">
        <v>1</v>
      </c>
      <c r="Y27" s="26">
        <f t="shared" ref="Y27" si="1">W27/X27</f>
        <v>1</v>
      </c>
      <c r="Z27" s="25">
        <v>1</v>
      </c>
      <c r="AA27" s="25">
        <v>0</v>
      </c>
      <c r="AB27" s="26">
        <v>0</v>
      </c>
      <c r="AC27" s="25">
        <v>0</v>
      </c>
      <c r="AD27" s="25">
        <v>0</v>
      </c>
      <c r="AE27" s="26">
        <v>0</v>
      </c>
      <c r="AF27" s="25">
        <v>1</v>
      </c>
      <c r="AG27" s="25">
        <v>0</v>
      </c>
      <c r="AH27" s="27">
        <v>0</v>
      </c>
      <c r="AI27" s="28">
        <f>Q27+T27+W27</f>
        <v>3</v>
      </c>
      <c r="AJ27" s="17">
        <f>+R27+U27+X27</f>
        <v>3</v>
      </c>
      <c r="AK27" s="18">
        <f t="shared" si="0"/>
        <v>1</v>
      </c>
      <c r="AL27" s="14"/>
      <c r="AM27" s="14"/>
      <c r="AN27" s="14"/>
      <c r="AO27" s="12" t="s">
        <v>129</v>
      </c>
      <c r="AP27" s="12" t="s">
        <v>130</v>
      </c>
    </row>
    <row r="28" spans="1:42" ht="154.5" customHeight="1" x14ac:dyDescent="0.25">
      <c r="A28" s="79"/>
      <c r="B28" s="80"/>
      <c r="C28" s="22" t="s">
        <v>131</v>
      </c>
      <c r="D28" s="74" t="s">
        <v>132</v>
      </c>
      <c r="E28" s="74"/>
      <c r="F28" s="74" t="s">
        <v>133</v>
      </c>
      <c r="G28" s="74"/>
      <c r="H28" s="12" t="s">
        <v>134</v>
      </c>
      <c r="I28" s="11" t="s">
        <v>55</v>
      </c>
      <c r="J28" s="14" t="s">
        <v>78</v>
      </c>
      <c r="K28" s="14" t="s">
        <v>128</v>
      </c>
      <c r="L28" s="14" t="s">
        <v>70</v>
      </c>
      <c r="M28" s="14" t="s">
        <v>59</v>
      </c>
      <c r="N28" s="12" t="s">
        <v>60</v>
      </c>
      <c r="O28" s="14">
        <f t="shared" ref="O28:O45" si="2">Q28+T28+W28+Z28+AC28</f>
        <v>1</v>
      </c>
      <c r="P28" s="23" t="s">
        <v>61</v>
      </c>
      <c r="Q28" s="29">
        <v>1</v>
      </c>
      <c r="R28" s="14">
        <v>1</v>
      </c>
      <c r="S28" s="30">
        <f>Q28/R28</f>
        <v>1</v>
      </c>
      <c r="T28" s="14">
        <v>0</v>
      </c>
      <c r="U28" s="14">
        <v>0</v>
      </c>
      <c r="V28" s="31">
        <v>0</v>
      </c>
      <c r="W28" s="14">
        <v>0</v>
      </c>
      <c r="X28" s="14">
        <v>0</v>
      </c>
      <c r="Y28" s="30">
        <v>0</v>
      </c>
      <c r="Z28" s="14">
        <v>0</v>
      </c>
      <c r="AA28" s="14">
        <v>0</v>
      </c>
      <c r="AB28" s="32">
        <v>0</v>
      </c>
      <c r="AC28" s="14">
        <v>0</v>
      </c>
      <c r="AD28" s="14">
        <v>0</v>
      </c>
      <c r="AE28" s="30">
        <v>0</v>
      </c>
      <c r="AF28" s="14">
        <v>0</v>
      </c>
      <c r="AG28" s="14">
        <v>0</v>
      </c>
      <c r="AH28" s="33">
        <v>0</v>
      </c>
      <c r="AI28" s="28">
        <f t="shared" ref="AI28:AI37" si="3">Q28+T28+W28</f>
        <v>1</v>
      </c>
      <c r="AJ28" s="17">
        <f t="shared" ref="AJ28:AJ50" si="4">+R28+U28+X28</f>
        <v>1</v>
      </c>
      <c r="AK28" s="18">
        <f t="shared" si="0"/>
        <v>1</v>
      </c>
      <c r="AL28" s="14"/>
      <c r="AM28" s="14"/>
      <c r="AN28" s="14"/>
      <c r="AO28" s="12" t="s">
        <v>135</v>
      </c>
      <c r="AP28" s="12" t="s">
        <v>136</v>
      </c>
    </row>
    <row r="29" spans="1:42" ht="156.75" customHeight="1" x14ac:dyDescent="0.25">
      <c r="A29" s="79"/>
      <c r="B29" s="80"/>
      <c r="C29" s="22" t="s">
        <v>137</v>
      </c>
      <c r="D29" s="74" t="s">
        <v>138</v>
      </c>
      <c r="E29" s="74"/>
      <c r="F29" s="74" t="s">
        <v>139</v>
      </c>
      <c r="G29" s="74"/>
      <c r="H29" s="12" t="s">
        <v>140</v>
      </c>
      <c r="I29" s="11" t="s">
        <v>55</v>
      </c>
      <c r="J29" s="14" t="s">
        <v>78</v>
      </c>
      <c r="K29" s="14" t="s">
        <v>128</v>
      </c>
      <c r="L29" s="14" t="s">
        <v>70</v>
      </c>
      <c r="M29" s="14" t="s">
        <v>59</v>
      </c>
      <c r="N29" s="12" t="s">
        <v>60</v>
      </c>
      <c r="O29" s="14">
        <f t="shared" si="2"/>
        <v>3</v>
      </c>
      <c r="P29" s="23" t="s">
        <v>61</v>
      </c>
      <c r="Q29" s="29">
        <v>0</v>
      </c>
      <c r="R29" s="14">
        <v>0</v>
      </c>
      <c r="S29" s="30">
        <v>0</v>
      </c>
      <c r="T29" s="14">
        <v>1</v>
      </c>
      <c r="U29" s="14">
        <v>1</v>
      </c>
      <c r="V29" s="30">
        <f>T29/U29</f>
        <v>1</v>
      </c>
      <c r="W29" s="14">
        <v>1</v>
      </c>
      <c r="X29" s="14">
        <v>1</v>
      </c>
      <c r="Y29" s="30">
        <f>W29/X29</f>
        <v>1</v>
      </c>
      <c r="Z29" s="14">
        <v>0</v>
      </c>
      <c r="AA29" s="14">
        <v>0</v>
      </c>
      <c r="AB29" s="32">
        <f>+Z29+AA29</f>
        <v>0</v>
      </c>
      <c r="AC29" s="14">
        <v>1</v>
      </c>
      <c r="AD29" s="14">
        <v>0</v>
      </c>
      <c r="AE29" s="30">
        <v>0</v>
      </c>
      <c r="AF29" s="14">
        <v>0</v>
      </c>
      <c r="AG29" s="14">
        <v>0</v>
      </c>
      <c r="AH29" s="33">
        <v>0</v>
      </c>
      <c r="AI29" s="28">
        <f t="shared" si="3"/>
        <v>2</v>
      </c>
      <c r="AJ29" s="17">
        <f t="shared" si="4"/>
        <v>2</v>
      </c>
      <c r="AK29" s="18">
        <f t="shared" si="0"/>
        <v>1</v>
      </c>
      <c r="AL29" s="14"/>
      <c r="AM29" s="14"/>
      <c r="AN29" s="14"/>
      <c r="AO29" s="12" t="s">
        <v>141</v>
      </c>
      <c r="AP29" s="12" t="s">
        <v>142</v>
      </c>
    </row>
    <row r="30" spans="1:42" ht="171" customHeight="1" x14ac:dyDescent="0.25">
      <c r="A30" s="79"/>
      <c r="B30" s="80"/>
      <c r="C30" s="22" t="s">
        <v>143</v>
      </c>
      <c r="D30" s="74" t="s">
        <v>144</v>
      </c>
      <c r="E30" s="74"/>
      <c r="F30" s="74" t="s">
        <v>145</v>
      </c>
      <c r="G30" s="74"/>
      <c r="H30" s="12" t="s">
        <v>146</v>
      </c>
      <c r="I30" s="11" t="s">
        <v>55</v>
      </c>
      <c r="J30" s="14" t="s">
        <v>78</v>
      </c>
      <c r="K30" s="14" t="s">
        <v>128</v>
      </c>
      <c r="L30" s="14" t="s">
        <v>70</v>
      </c>
      <c r="M30" s="14" t="s">
        <v>59</v>
      </c>
      <c r="N30" s="12" t="s">
        <v>60</v>
      </c>
      <c r="O30" s="14">
        <f t="shared" si="2"/>
        <v>600</v>
      </c>
      <c r="P30" s="23" t="s">
        <v>61</v>
      </c>
      <c r="Q30" s="29">
        <v>200</v>
      </c>
      <c r="R30" s="14">
        <v>197</v>
      </c>
      <c r="S30" s="30">
        <f>R30/Q30</f>
        <v>0.98499999999999999</v>
      </c>
      <c r="T30" s="14">
        <v>200</v>
      </c>
      <c r="U30" s="14">
        <v>184</v>
      </c>
      <c r="V30" s="30">
        <f>U30/T30</f>
        <v>0.92</v>
      </c>
      <c r="W30" s="14">
        <v>0</v>
      </c>
      <c r="X30" s="14">
        <v>0</v>
      </c>
      <c r="Y30" s="30">
        <v>0</v>
      </c>
      <c r="Z30" s="14">
        <v>200</v>
      </c>
      <c r="AA30" s="14">
        <v>0</v>
      </c>
      <c r="AB30" s="32">
        <v>0</v>
      </c>
      <c r="AC30" s="14">
        <v>0</v>
      </c>
      <c r="AD30" s="14">
        <v>0</v>
      </c>
      <c r="AE30" s="30">
        <v>0</v>
      </c>
      <c r="AF30" s="14">
        <v>0</v>
      </c>
      <c r="AG30" s="14">
        <v>0</v>
      </c>
      <c r="AH30" s="33">
        <v>0</v>
      </c>
      <c r="AI30" s="28">
        <f t="shared" si="3"/>
        <v>400</v>
      </c>
      <c r="AJ30" s="17">
        <f t="shared" si="4"/>
        <v>381</v>
      </c>
      <c r="AK30" s="18">
        <f t="shared" si="0"/>
        <v>0.95250000000000001</v>
      </c>
      <c r="AL30" s="14"/>
      <c r="AM30" s="14"/>
      <c r="AN30" s="15"/>
      <c r="AO30" s="12" t="s">
        <v>147</v>
      </c>
      <c r="AP30" s="12" t="s">
        <v>148</v>
      </c>
    </row>
    <row r="31" spans="1:42" ht="186" customHeight="1" x14ac:dyDescent="0.25">
      <c r="A31" s="79"/>
      <c r="B31" s="80"/>
      <c r="C31" s="22" t="s">
        <v>149</v>
      </c>
      <c r="D31" s="74" t="s">
        <v>150</v>
      </c>
      <c r="E31" s="74"/>
      <c r="F31" s="74" t="s">
        <v>151</v>
      </c>
      <c r="G31" s="74"/>
      <c r="H31" s="12" t="s">
        <v>152</v>
      </c>
      <c r="I31" s="11" t="s">
        <v>55</v>
      </c>
      <c r="J31" s="14" t="s">
        <v>78</v>
      </c>
      <c r="K31" s="14" t="s">
        <v>128</v>
      </c>
      <c r="L31" s="14" t="s">
        <v>70</v>
      </c>
      <c r="M31" s="14" t="s">
        <v>59</v>
      </c>
      <c r="N31" s="12" t="s">
        <v>60</v>
      </c>
      <c r="O31" s="14">
        <f>Q31+T31+W31+Z31+AC31</f>
        <v>1</v>
      </c>
      <c r="P31" s="23" t="s">
        <v>61</v>
      </c>
      <c r="Q31" s="29">
        <v>0</v>
      </c>
      <c r="R31" s="14">
        <v>0</v>
      </c>
      <c r="S31" s="30">
        <v>0</v>
      </c>
      <c r="T31" s="14">
        <v>0</v>
      </c>
      <c r="U31" s="14">
        <v>0</v>
      </c>
      <c r="V31" s="30">
        <v>0</v>
      </c>
      <c r="W31" s="14">
        <v>0</v>
      </c>
      <c r="X31" s="14">
        <v>0</v>
      </c>
      <c r="Y31" s="30">
        <v>0</v>
      </c>
      <c r="Z31" s="14">
        <v>0</v>
      </c>
      <c r="AA31" s="14">
        <v>0</v>
      </c>
      <c r="AB31" s="30">
        <v>0</v>
      </c>
      <c r="AC31" s="14">
        <v>1</v>
      </c>
      <c r="AD31" s="14">
        <v>0</v>
      </c>
      <c r="AE31" s="30">
        <v>0</v>
      </c>
      <c r="AF31" s="14">
        <v>0</v>
      </c>
      <c r="AG31" s="14">
        <v>0</v>
      </c>
      <c r="AH31" s="34">
        <v>0</v>
      </c>
      <c r="AI31" s="28">
        <f t="shared" si="3"/>
        <v>0</v>
      </c>
      <c r="AJ31" s="17">
        <f t="shared" si="4"/>
        <v>0</v>
      </c>
      <c r="AK31" s="18">
        <v>0</v>
      </c>
      <c r="AL31" s="14"/>
      <c r="AM31" s="14"/>
      <c r="AN31" s="14"/>
      <c r="AO31" s="12" t="s">
        <v>153</v>
      </c>
      <c r="AP31" s="12" t="s">
        <v>154</v>
      </c>
    </row>
    <row r="32" spans="1:42" ht="177" customHeight="1" x14ac:dyDescent="0.25">
      <c r="A32" s="79"/>
      <c r="B32" s="80"/>
      <c r="C32" s="22" t="s">
        <v>155</v>
      </c>
      <c r="D32" s="74" t="s">
        <v>156</v>
      </c>
      <c r="E32" s="74"/>
      <c r="F32" s="74" t="s">
        <v>157</v>
      </c>
      <c r="G32" s="74"/>
      <c r="H32" s="12" t="s">
        <v>158</v>
      </c>
      <c r="I32" s="11" t="s">
        <v>55</v>
      </c>
      <c r="J32" s="14" t="s">
        <v>78</v>
      </c>
      <c r="K32" s="14" t="s">
        <v>128</v>
      </c>
      <c r="L32" s="14" t="s">
        <v>159</v>
      </c>
      <c r="M32" s="14" t="s">
        <v>59</v>
      </c>
      <c r="N32" s="12" t="s">
        <v>60</v>
      </c>
      <c r="O32" s="14">
        <f t="shared" si="2"/>
        <v>85</v>
      </c>
      <c r="P32" s="23" t="s">
        <v>61</v>
      </c>
      <c r="Q32" s="29">
        <v>0</v>
      </c>
      <c r="R32" s="14">
        <v>0</v>
      </c>
      <c r="S32" s="30">
        <v>0</v>
      </c>
      <c r="T32" s="14">
        <v>0</v>
      </c>
      <c r="U32" s="14">
        <v>0</v>
      </c>
      <c r="V32" s="30">
        <v>0</v>
      </c>
      <c r="W32" s="14">
        <v>0</v>
      </c>
      <c r="X32" s="14">
        <v>0</v>
      </c>
      <c r="Y32" s="30">
        <v>0</v>
      </c>
      <c r="Z32" s="14">
        <v>0</v>
      </c>
      <c r="AA32" s="14">
        <v>0</v>
      </c>
      <c r="AB32" s="30">
        <v>0</v>
      </c>
      <c r="AC32" s="14">
        <v>85</v>
      </c>
      <c r="AD32" s="14">
        <v>0</v>
      </c>
      <c r="AE32" s="30">
        <f>AD32/AC32</f>
        <v>0</v>
      </c>
      <c r="AF32" s="14">
        <v>0</v>
      </c>
      <c r="AG32" s="14">
        <v>0</v>
      </c>
      <c r="AH32" s="33">
        <v>0</v>
      </c>
      <c r="AI32" s="28">
        <f t="shared" si="3"/>
        <v>0</v>
      </c>
      <c r="AJ32" s="17">
        <f t="shared" si="4"/>
        <v>0</v>
      </c>
      <c r="AK32" s="18">
        <v>0</v>
      </c>
      <c r="AL32" s="14"/>
      <c r="AM32" s="14"/>
      <c r="AN32" s="14"/>
      <c r="AO32" s="12" t="s">
        <v>160</v>
      </c>
      <c r="AP32" s="12" t="s">
        <v>161</v>
      </c>
    </row>
    <row r="33" spans="1:42" ht="220.5" customHeight="1" x14ac:dyDescent="0.25">
      <c r="A33" s="79"/>
      <c r="B33" s="80"/>
      <c r="C33" s="22" t="s">
        <v>162</v>
      </c>
      <c r="D33" s="75" t="s">
        <v>163</v>
      </c>
      <c r="E33" s="76"/>
      <c r="F33" s="72" t="s">
        <v>164</v>
      </c>
      <c r="G33" s="73"/>
      <c r="H33" s="20" t="s">
        <v>165</v>
      </c>
      <c r="I33" s="21" t="s">
        <v>166</v>
      </c>
      <c r="J33" s="14" t="s">
        <v>78</v>
      </c>
      <c r="K33" s="14" t="s">
        <v>128</v>
      </c>
      <c r="L33" s="14" t="s">
        <v>70</v>
      </c>
      <c r="M33" s="14" t="s">
        <v>59</v>
      </c>
      <c r="N33" s="12" t="s">
        <v>60</v>
      </c>
      <c r="O33" s="14">
        <f>Q33+T33+W33+Z33+AC33+AF33</f>
        <v>1</v>
      </c>
      <c r="P33" s="23" t="s">
        <v>61</v>
      </c>
      <c r="Q33" s="29">
        <v>0</v>
      </c>
      <c r="R33" s="14">
        <v>0</v>
      </c>
      <c r="S33" s="30">
        <v>0</v>
      </c>
      <c r="T33" s="14">
        <v>0</v>
      </c>
      <c r="U33" s="14">
        <v>0</v>
      </c>
      <c r="V33" s="30">
        <v>0</v>
      </c>
      <c r="W33" s="14">
        <v>0</v>
      </c>
      <c r="X33" s="14">
        <v>0</v>
      </c>
      <c r="Y33" s="30">
        <v>0</v>
      </c>
      <c r="Z33" s="14">
        <v>0</v>
      </c>
      <c r="AA33" s="14">
        <v>0</v>
      </c>
      <c r="AB33" s="30">
        <v>0</v>
      </c>
      <c r="AC33" s="14">
        <v>0</v>
      </c>
      <c r="AD33" s="14">
        <v>0</v>
      </c>
      <c r="AE33" s="32">
        <v>0</v>
      </c>
      <c r="AF33" s="14">
        <v>1</v>
      </c>
      <c r="AG33" s="14">
        <v>0</v>
      </c>
      <c r="AH33" s="33">
        <f>AG33/AF33</f>
        <v>0</v>
      </c>
      <c r="AI33" s="28">
        <f t="shared" si="3"/>
        <v>0</v>
      </c>
      <c r="AJ33" s="17">
        <f t="shared" si="4"/>
        <v>0</v>
      </c>
      <c r="AK33" s="18">
        <v>0</v>
      </c>
      <c r="AL33" s="14"/>
      <c r="AM33" s="14"/>
      <c r="AN33" s="14"/>
      <c r="AO33" s="12" t="s">
        <v>167</v>
      </c>
      <c r="AP33" s="12" t="s">
        <v>168</v>
      </c>
    </row>
    <row r="34" spans="1:42" ht="208.5" customHeight="1" x14ac:dyDescent="0.25">
      <c r="A34" s="79"/>
      <c r="B34" s="80"/>
      <c r="C34" s="22" t="s">
        <v>169</v>
      </c>
      <c r="D34" s="72" t="s">
        <v>170</v>
      </c>
      <c r="E34" s="73"/>
      <c r="F34" s="74" t="s">
        <v>171</v>
      </c>
      <c r="G34" s="74"/>
      <c r="H34" s="12" t="s">
        <v>172</v>
      </c>
      <c r="I34" s="11" t="s">
        <v>55</v>
      </c>
      <c r="J34" s="14" t="s">
        <v>78</v>
      </c>
      <c r="K34" s="14" t="s">
        <v>128</v>
      </c>
      <c r="L34" s="14" t="s">
        <v>96</v>
      </c>
      <c r="M34" s="14" t="s">
        <v>59</v>
      </c>
      <c r="N34" s="12" t="s">
        <v>60</v>
      </c>
      <c r="O34" s="14">
        <f t="shared" si="2"/>
        <v>1</v>
      </c>
      <c r="P34" s="23" t="s">
        <v>61</v>
      </c>
      <c r="Q34" s="29">
        <v>0</v>
      </c>
      <c r="R34" s="14">
        <v>0</v>
      </c>
      <c r="S34" s="30">
        <v>0</v>
      </c>
      <c r="T34" s="14">
        <v>0</v>
      </c>
      <c r="U34" s="14">
        <v>0</v>
      </c>
      <c r="V34" s="30">
        <v>0</v>
      </c>
      <c r="W34" s="14">
        <v>0</v>
      </c>
      <c r="X34" s="14">
        <v>0</v>
      </c>
      <c r="Y34" s="30">
        <v>0</v>
      </c>
      <c r="Z34" s="14">
        <v>0</v>
      </c>
      <c r="AA34" s="14">
        <v>0</v>
      </c>
      <c r="AB34" s="30">
        <v>0</v>
      </c>
      <c r="AC34" s="14">
        <v>1</v>
      </c>
      <c r="AD34" s="14">
        <v>0</v>
      </c>
      <c r="AE34" s="32">
        <v>0</v>
      </c>
      <c r="AF34" s="14">
        <v>0</v>
      </c>
      <c r="AG34" s="14">
        <v>0</v>
      </c>
      <c r="AH34" s="33">
        <v>0</v>
      </c>
      <c r="AI34" s="28">
        <f t="shared" si="3"/>
        <v>0</v>
      </c>
      <c r="AJ34" s="17">
        <f t="shared" si="4"/>
        <v>0</v>
      </c>
      <c r="AK34" s="18">
        <v>0</v>
      </c>
      <c r="AL34" s="14"/>
      <c r="AM34" s="14"/>
      <c r="AN34" s="14"/>
      <c r="AO34" s="12" t="s">
        <v>173</v>
      </c>
      <c r="AP34" s="12" t="s">
        <v>154</v>
      </c>
    </row>
    <row r="35" spans="1:42" ht="150.75" customHeight="1" x14ac:dyDescent="0.25">
      <c r="A35" s="79"/>
      <c r="B35" s="80"/>
      <c r="C35" s="22" t="s">
        <v>174</v>
      </c>
      <c r="D35" s="72" t="s">
        <v>175</v>
      </c>
      <c r="E35" s="73"/>
      <c r="F35" s="72" t="s">
        <v>176</v>
      </c>
      <c r="G35" s="73"/>
      <c r="H35" s="20" t="s">
        <v>177</v>
      </c>
      <c r="I35" s="21" t="s">
        <v>55</v>
      </c>
      <c r="J35" s="14" t="s">
        <v>78</v>
      </c>
      <c r="K35" s="14" t="s">
        <v>128</v>
      </c>
      <c r="L35" s="14" t="s">
        <v>96</v>
      </c>
      <c r="M35" s="14" t="s">
        <v>59</v>
      </c>
      <c r="N35" s="12" t="s">
        <v>60</v>
      </c>
      <c r="O35" s="14">
        <f t="shared" si="2"/>
        <v>1</v>
      </c>
      <c r="P35" s="23" t="s">
        <v>61</v>
      </c>
      <c r="Q35" s="29">
        <v>1</v>
      </c>
      <c r="R35" s="14">
        <v>1</v>
      </c>
      <c r="S35" s="35">
        <f>R35/Q35</f>
        <v>1</v>
      </c>
      <c r="T35" s="14">
        <v>0</v>
      </c>
      <c r="U35" s="14">
        <v>0</v>
      </c>
      <c r="V35" s="35">
        <v>0</v>
      </c>
      <c r="W35" s="14">
        <v>0</v>
      </c>
      <c r="X35" s="14">
        <v>0</v>
      </c>
      <c r="Y35" s="35">
        <v>0</v>
      </c>
      <c r="Z35" s="14">
        <v>0</v>
      </c>
      <c r="AA35" s="14">
        <v>0</v>
      </c>
      <c r="AB35" s="35">
        <v>0</v>
      </c>
      <c r="AC35" s="14">
        <v>0</v>
      </c>
      <c r="AD35" s="14">
        <v>0</v>
      </c>
      <c r="AE35" s="35">
        <v>0</v>
      </c>
      <c r="AF35" s="14">
        <v>0</v>
      </c>
      <c r="AG35" s="14">
        <v>0</v>
      </c>
      <c r="AH35" s="36">
        <v>0</v>
      </c>
      <c r="AI35" s="28">
        <f t="shared" si="3"/>
        <v>1</v>
      </c>
      <c r="AJ35" s="17">
        <f t="shared" si="4"/>
        <v>1</v>
      </c>
      <c r="AK35" s="18">
        <f t="shared" si="0"/>
        <v>1</v>
      </c>
      <c r="AL35" s="14"/>
      <c r="AM35" s="14"/>
      <c r="AN35" s="14"/>
      <c r="AO35" s="12" t="s">
        <v>178</v>
      </c>
      <c r="AP35" s="12" t="s">
        <v>179</v>
      </c>
    </row>
    <row r="36" spans="1:42" ht="225" customHeight="1" x14ac:dyDescent="0.25">
      <c r="A36" s="79"/>
      <c r="B36" s="80"/>
      <c r="C36" s="22" t="s">
        <v>180</v>
      </c>
      <c r="D36" s="72" t="s">
        <v>181</v>
      </c>
      <c r="E36" s="73"/>
      <c r="F36" s="72" t="s">
        <v>182</v>
      </c>
      <c r="G36" s="73"/>
      <c r="H36" s="20" t="s">
        <v>183</v>
      </c>
      <c r="I36" s="21" t="s">
        <v>55</v>
      </c>
      <c r="J36" s="14" t="s">
        <v>78</v>
      </c>
      <c r="K36" s="14" t="s">
        <v>128</v>
      </c>
      <c r="L36" s="14" t="s">
        <v>70</v>
      </c>
      <c r="M36" s="14" t="s">
        <v>59</v>
      </c>
      <c r="N36" s="12" t="s">
        <v>60</v>
      </c>
      <c r="O36" s="14">
        <f t="shared" si="2"/>
        <v>20</v>
      </c>
      <c r="P36" s="23" t="s">
        <v>61</v>
      </c>
      <c r="Q36" s="29">
        <v>5</v>
      </c>
      <c r="R36" s="14">
        <v>0</v>
      </c>
      <c r="S36" s="35">
        <f>R36/Q36</f>
        <v>0</v>
      </c>
      <c r="T36" s="14">
        <v>5</v>
      </c>
      <c r="U36" s="14">
        <v>1</v>
      </c>
      <c r="V36" s="35">
        <f>U36/T36</f>
        <v>0.2</v>
      </c>
      <c r="W36" s="14">
        <v>5</v>
      </c>
      <c r="X36" s="14">
        <v>1</v>
      </c>
      <c r="Y36" s="35">
        <f>X36/W36</f>
        <v>0.2</v>
      </c>
      <c r="Z36" s="14">
        <v>5</v>
      </c>
      <c r="AA36" s="14">
        <v>0</v>
      </c>
      <c r="AB36" s="35">
        <f>AA36/Z36</f>
        <v>0</v>
      </c>
      <c r="AC36" s="14">
        <v>0</v>
      </c>
      <c r="AD36" s="14">
        <v>0</v>
      </c>
      <c r="AE36" s="35">
        <v>0</v>
      </c>
      <c r="AF36" s="14">
        <v>0</v>
      </c>
      <c r="AG36" s="14">
        <v>0</v>
      </c>
      <c r="AH36" s="36">
        <v>0</v>
      </c>
      <c r="AI36" s="28">
        <f t="shared" si="3"/>
        <v>15</v>
      </c>
      <c r="AJ36" s="17">
        <f t="shared" si="4"/>
        <v>2</v>
      </c>
      <c r="AK36" s="18">
        <f t="shared" si="0"/>
        <v>0.13333333333333333</v>
      </c>
      <c r="AL36" s="14"/>
      <c r="AM36" s="14"/>
      <c r="AN36" s="14"/>
      <c r="AO36" s="12" t="s">
        <v>184</v>
      </c>
      <c r="AP36" s="12" t="s">
        <v>185</v>
      </c>
    </row>
    <row r="37" spans="1:42" ht="173.25" customHeight="1" x14ac:dyDescent="0.25">
      <c r="A37" s="79"/>
      <c r="B37" s="80"/>
      <c r="C37" s="22" t="s">
        <v>186</v>
      </c>
      <c r="D37" s="72" t="s">
        <v>187</v>
      </c>
      <c r="E37" s="73"/>
      <c r="F37" s="72" t="s">
        <v>188</v>
      </c>
      <c r="G37" s="73"/>
      <c r="H37" s="20" t="s">
        <v>189</v>
      </c>
      <c r="I37" s="21" t="s">
        <v>55</v>
      </c>
      <c r="J37" s="14" t="s">
        <v>78</v>
      </c>
      <c r="K37" s="14" t="s">
        <v>128</v>
      </c>
      <c r="L37" s="14" t="s">
        <v>70</v>
      </c>
      <c r="M37" s="14" t="s">
        <v>59</v>
      </c>
      <c r="N37" s="12" t="s">
        <v>60</v>
      </c>
      <c r="O37" s="14">
        <f t="shared" si="2"/>
        <v>12</v>
      </c>
      <c r="P37" s="23" t="s">
        <v>61</v>
      </c>
      <c r="Q37" s="29">
        <v>3</v>
      </c>
      <c r="R37" s="14">
        <v>3</v>
      </c>
      <c r="S37" s="37">
        <f>R37/Q37</f>
        <v>1</v>
      </c>
      <c r="T37" s="14">
        <v>3</v>
      </c>
      <c r="U37" s="14">
        <v>3</v>
      </c>
      <c r="V37" s="35">
        <f>U37/T37</f>
        <v>1</v>
      </c>
      <c r="W37" s="38">
        <v>3</v>
      </c>
      <c r="X37" s="14">
        <v>3</v>
      </c>
      <c r="Y37" s="35">
        <f>X37/W37</f>
        <v>1</v>
      </c>
      <c r="Z37" s="38">
        <v>3</v>
      </c>
      <c r="AA37" s="14">
        <v>0</v>
      </c>
      <c r="AB37" s="35">
        <f>AA37/Z37</f>
        <v>0</v>
      </c>
      <c r="AC37" s="14">
        <v>0</v>
      </c>
      <c r="AD37" s="14">
        <v>0</v>
      </c>
      <c r="AE37" s="35">
        <v>0</v>
      </c>
      <c r="AF37" s="14">
        <v>0</v>
      </c>
      <c r="AG37" s="14">
        <v>0</v>
      </c>
      <c r="AH37" s="36">
        <v>0</v>
      </c>
      <c r="AI37" s="28">
        <f t="shared" si="3"/>
        <v>9</v>
      </c>
      <c r="AJ37" s="17">
        <f t="shared" si="4"/>
        <v>9</v>
      </c>
      <c r="AK37" s="18">
        <f t="shared" si="0"/>
        <v>1</v>
      </c>
      <c r="AL37" s="14"/>
      <c r="AM37" s="14"/>
      <c r="AN37" s="14"/>
      <c r="AO37" s="12" t="s">
        <v>184</v>
      </c>
      <c r="AP37" s="12" t="s">
        <v>190</v>
      </c>
    </row>
    <row r="38" spans="1:42" ht="175.5" customHeight="1" x14ac:dyDescent="0.25">
      <c r="A38" s="79"/>
      <c r="B38" s="80"/>
      <c r="C38" s="22" t="s">
        <v>191</v>
      </c>
      <c r="D38" s="72" t="s">
        <v>192</v>
      </c>
      <c r="E38" s="73"/>
      <c r="F38" s="72" t="s">
        <v>193</v>
      </c>
      <c r="G38" s="73"/>
      <c r="H38" s="20" t="s">
        <v>194</v>
      </c>
      <c r="I38" s="21" t="s">
        <v>55</v>
      </c>
      <c r="J38" s="14" t="s">
        <v>78</v>
      </c>
      <c r="K38" s="14" t="s">
        <v>128</v>
      </c>
      <c r="L38" s="14" t="s">
        <v>70</v>
      </c>
      <c r="M38" s="14" t="s">
        <v>59</v>
      </c>
      <c r="N38" s="12" t="s">
        <v>60</v>
      </c>
      <c r="O38" s="14">
        <f t="shared" si="2"/>
        <v>6</v>
      </c>
      <c r="P38" s="23" t="s">
        <v>61</v>
      </c>
      <c r="Q38" s="29">
        <v>2</v>
      </c>
      <c r="R38" s="14">
        <v>2</v>
      </c>
      <c r="S38" s="35">
        <f>R38/Q38</f>
        <v>1</v>
      </c>
      <c r="T38" s="14">
        <v>2</v>
      </c>
      <c r="U38" s="14">
        <v>1</v>
      </c>
      <c r="V38" s="35">
        <f>U38/T38</f>
        <v>0.5</v>
      </c>
      <c r="W38" s="14">
        <v>1</v>
      </c>
      <c r="X38" s="14">
        <v>0</v>
      </c>
      <c r="Y38" s="35">
        <f>X38/W38</f>
        <v>0</v>
      </c>
      <c r="Z38" s="14">
        <v>1</v>
      </c>
      <c r="AA38" s="14">
        <v>0</v>
      </c>
      <c r="AB38" s="35">
        <f>AA38/Z38</f>
        <v>0</v>
      </c>
      <c r="AC38" s="14">
        <v>0</v>
      </c>
      <c r="AD38" s="14">
        <v>0</v>
      </c>
      <c r="AE38" s="35">
        <v>0</v>
      </c>
      <c r="AF38" s="14">
        <v>0</v>
      </c>
      <c r="AG38" s="14">
        <v>0</v>
      </c>
      <c r="AH38" s="36">
        <v>0</v>
      </c>
      <c r="AI38" s="28">
        <f>Q38+T38+W38</f>
        <v>5</v>
      </c>
      <c r="AJ38" s="17">
        <f t="shared" si="4"/>
        <v>3</v>
      </c>
      <c r="AK38" s="18">
        <f t="shared" si="0"/>
        <v>0.6</v>
      </c>
      <c r="AL38" s="14"/>
      <c r="AM38" s="14"/>
      <c r="AN38" s="14"/>
      <c r="AO38" s="12" t="s">
        <v>195</v>
      </c>
      <c r="AP38" s="12" t="s">
        <v>196</v>
      </c>
    </row>
    <row r="39" spans="1:42" ht="177" customHeight="1" x14ac:dyDescent="0.25">
      <c r="A39" s="79"/>
      <c r="B39" s="80"/>
      <c r="C39" s="22" t="s">
        <v>197</v>
      </c>
      <c r="D39" s="72" t="s">
        <v>198</v>
      </c>
      <c r="E39" s="73"/>
      <c r="F39" s="72" t="s">
        <v>199</v>
      </c>
      <c r="G39" s="73"/>
      <c r="H39" s="20" t="s">
        <v>200</v>
      </c>
      <c r="I39" s="21" t="s">
        <v>55</v>
      </c>
      <c r="J39" s="14" t="s">
        <v>78</v>
      </c>
      <c r="K39" s="14" t="s">
        <v>128</v>
      </c>
      <c r="L39" s="14" t="s">
        <v>70</v>
      </c>
      <c r="M39" s="14" t="s">
        <v>59</v>
      </c>
      <c r="N39" s="12" t="s">
        <v>60</v>
      </c>
      <c r="O39" s="14">
        <f t="shared" si="2"/>
        <v>1</v>
      </c>
      <c r="P39" s="23" t="s">
        <v>61</v>
      </c>
      <c r="Q39" s="29">
        <v>0</v>
      </c>
      <c r="R39" s="14">
        <v>0</v>
      </c>
      <c r="S39" s="35">
        <v>0</v>
      </c>
      <c r="T39" s="14">
        <v>0</v>
      </c>
      <c r="U39" s="14">
        <v>0</v>
      </c>
      <c r="V39" s="35">
        <v>0</v>
      </c>
      <c r="W39" s="14">
        <v>0</v>
      </c>
      <c r="X39" s="14">
        <v>0</v>
      </c>
      <c r="Y39" s="35">
        <v>0</v>
      </c>
      <c r="Z39" s="14">
        <v>0</v>
      </c>
      <c r="AA39" s="14">
        <v>0</v>
      </c>
      <c r="AB39" s="35">
        <v>0</v>
      </c>
      <c r="AC39" s="14">
        <v>1</v>
      </c>
      <c r="AD39" s="14">
        <v>0</v>
      </c>
      <c r="AE39" s="35">
        <f>AD39/AC39</f>
        <v>0</v>
      </c>
      <c r="AF39" s="14">
        <v>0</v>
      </c>
      <c r="AG39" s="14">
        <v>0</v>
      </c>
      <c r="AH39" s="36">
        <v>0</v>
      </c>
      <c r="AI39" s="28">
        <f>Q39+T39+W39</f>
        <v>0</v>
      </c>
      <c r="AJ39" s="17">
        <f t="shared" si="4"/>
        <v>0</v>
      </c>
      <c r="AK39" s="18">
        <v>0</v>
      </c>
      <c r="AL39" s="14"/>
      <c r="AM39" s="14"/>
      <c r="AN39" s="14"/>
      <c r="AO39" s="12" t="s">
        <v>201</v>
      </c>
      <c r="AP39" s="12" t="s">
        <v>202</v>
      </c>
    </row>
    <row r="40" spans="1:42" ht="62.85" hidden="1" customHeight="1" x14ac:dyDescent="0.25">
      <c r="A40" s="79"/>
      <c r="B40" s="80"/>
      <c r="C40" s="16" t="s">
        <v>22</v>
      </c>
      <c r="D40" s="69" t="s">
        <v>23</v>
      </c>
      <c r="E40" s="69"/>
      <c r="F40" s="70" t="s">
        <v>203</v>
      </c>
      <c r="G40" s="71"/>
      <c r="H40" s="39" t="s">
        <v>204</v>
      </c>
      <c r="I40" s="40"/>
      <c r="J40" s="16" t="s">
        <v>27</v>
      </c>
      <c r="K40" s="16" t="s">
        <v>28</v>
      </c>
      <c r="L40" s="16"/>
      <c r="M40" s="16"/>
      <c r="N40" s="12" t="s">
        <v>60</v>
      </c>
      <c r="O40" s="14">
        <f t="shared" si="2"/>
        <v>0</v>
      </c>
      <c r="P40" s="23">
        <f t="shared" ref="P40" si="5">+R40+U40+X40+AA40+AD40</f>
        <v>0</v>
      </c>
      <c r="Q40" s="29">
        <v>0</v>
      </c>
      <c r="R40" s="14">
        <v>0</v>
      </c>
      <c r="S40" s="35">
        <v>0</v>
      </c>
      <c r="T40" s="14">
        <v>0</v>
      </c>
      <c r="U40" s="14">
        <v>0</v>
      </c>
      <c r="V40" s="35">
        <v>0</v>
      </c>
      <c r="W40" s="14">
        <v>0</v>
      </c>
      <c r="X40" s="14">
        <v>0</v>
      </c>
      <c r="Y40" s="35">
        <v>0</v>
      </c>
      <c r="Z40" s="14"/>
      <c r="AA40" s="14"/>
      <c r="AB40" s="35" t="e">
        <f t="shared" ref="AB40" si="6">AA40/Z40</f>
        <v>#DIV/0!</v>
      </c>
      <c r="AC40" s="14"/>
      <c r="AD40" s="14"/>
      <c r="AE40" s="35" t="e">
        <f t="shared" ref="AE40" si="7">AD40/AC40</f>
        <v>#DIV/0!</v>
      </c>
      <c r="AF40" s="14"/>
      <c r="AG40" s="14"/>
      <c r="AH40" s="36" t="e">
        <f t="shared" ref="AH40" si="8">AG40/AF40</f>
        <v>#DIV/0!</v>
      </c>
      <c r="AI40" s="28">
        <f t="shared" ref="AI40" si="9">Q40+T40+W40</f>
        <v>0</v>
      </c>
      <c r="AJ40" s="17">
        <f t="shared" si="4"/>
        <v>0</v>
      </c>
      <c r="AK40" s="18" t="e">
        <f t="shared" si="0"/>
        <v>#DIV/0!</v>
      </c>
      <c r="AL40" s="16"/>
      <c r="AM40" s="16"/>
      <c r="AN40" s="16"/>
      <c r="AO40" s="16" t="s">
        <v>205</v>
      </c>
      <c r="AP40" s="16" t="s">
        <v>206</v>
      </c>
    </row>
    <row r="41" spans="1:42" ht="241.5" customHeight="1" x14ac:dyDescent="0.25">
      <c r="A41" s="79"/>
      <c r="B41" s="80"/>
      <c r="C41" s="22" t="s">
        <v>207</v>
      </c>
      <c r="D41" s="72" t="s">
        <v>208</v>
      </c>
      <c r="E41" s="73"/>
      <c r="F41" s="72" t="s">
        <v>209</v>
      </c>
      <c r="G41" s="73"/>
      <c r="H41" s="20" t="s">
        <v>210</v>
      </c>
      <c r="I41" s="21" t="s">
        <v>55</v>
      </c>
      <c r="J41" s="14" t="s">
        <v>78</v>
      </c>
      <c r="K41" s="14" t="s">
        <v>128</v>
      </c>
      <c r="L41" s="14" t="s">
        <v>70</v>
      </c>
      <c r="M41" s="14" t="s">
        <v>59</v>
      </c>
      <c r="N41" s="12" t="s">
        <v>60</v>
      </c>
      <c r="O41" s="14">
        <f t="shared" si="2"/>
        <v>1</v>
      </c>
      <c r="P41" s="23" t="s">
        <v>61</v>
      </c>
      <c r="Q41" s="29">
        <v>1</v>
      </c>
      <c r="R41" s="14">
        <v>1</v>
      </c>
      <c r="S41" s="35">
        <f>R41/Q41</f>
        <v>1</v>
      </c>
      <c r="T41" s="14">
        <v>0</v>
      </c>
      <c r="U41" s="14">
        <v>0</v>
      </c>
      <c r="V41" s="35">
        <v>0</v>
      </c>
      <c r="W41" s="14">
        <v>0</v>
      </c>
      <c r="X41" s="14">
        <v>0</v>
      </c>
      <c r="Y41" s="35">
        <v>0</v>
      </c>
      <c r="Z41" s="14">
        <v>0</v>
      </c>
      <c r="AA41" s="14">
        <v>0</v>
      </c>
      <c r="AB41" s="35">
        <v>0</v>
      </c>
      <c r="AC41" s="14">
        <v>0</v>
      </c>
      <c r="AD41" s="14">
        <v>0</v>
      </c>
      <c r="AE41" s="35">
        <v>0</v>
      </c>
      <c r="AF41" s="14">
        <v>0</v>
      </c>
      <c r="AG41" s="14">
        <v>0</v>
      </c>
      <c r="AH41" s="36">
        <v>0</v>
      </c>
      <c r="AI41" s="28">
        <f>Q41+T41+W41</f>
        <v>1</v>
      </c>
      <c r="AJ41" s="17">
        <f t="shared" si="4"/>
        <v>1</v>
      </c>
      <c r="AK41" s="18">
        <f t="shared" si="0"/>
        <v>1</v>
      </c>
      <c r="AL41" s="14"/>
      <c r="AM41" s="14"/>
      <c r="AN41" s="14"/>
      <c r="AO41" s="12" t="s">
        <v>211</v>
      </c>
      <c r="AP41" s="12" t="s">
        <v>212</v>
      </c>
    </row>
    <row r="42" spans="1:42" ht="225" customHeight="1" x14ac:dyDescent="0.25">
      <c r="A42" s="79"/>
      <c r="B42" s="80"/>
      <c r="C42" s="22" t="s">
        <v>213</v>
      </c>
      <c r="D42" s="72" t="s">
        <v>214</v>
      </c>
      <c r="E42" s="73"/>
      <c r="F42" s="72" t="s">
        <v>215</v>
      </c>
      <c r="G42" s="73"/>
      <c r="H42" s="20" t="s">
        <v>216</v>
      </c>
      <c r="I42" s="21" t="s">
        <v>55</v>
      </c>
      <c r="J42" s="14" t="s">
        <v>78</v>
      </c>
      <c r="K42" s="14" t="s">
        <v>128</v>
      </c>
      <c r="L42" s="14" t="s">
        <v>70</v>
      </c>
      <c r="M42" s="14" t="s">
        <v>59</v>
      </c>
      <c r="N42" s="12" t="s">
        <v>60</v>
      </c>
      <c r="O42" s="14">
        <f t="shared" si="2"/>
        <v>1</v>
      </c>
      <c r="P42" s="23" t="s">
        <v>61</v>
      </c>
      <c r="Q42" s="29">
        <v>1</v>
      </c>
      <c r="R42" s="14">
        <v>1</v>
      </c>
      <c r="S42" s="35">
        <f t="shared" ref="S42:S46" si="10">R42/Q42</f>
        <v>1</v>
      </c>
      <c r="T42" s="14">
        <v>0</v>
      </c>
      <c r="U42" s="14">
        <v>0</v>
      </c>
      <c r="V42" s="35">
        <v>0</v>
      </c>
      <c r="W42" s="14">
        <v>0</v>
      </c>
      <c r="X42" s="14">
        <v>0</v>
      </c>
      <c r="Y42" s="35">
        <v>0</v>
      </c>
      <c r="Z42" s="14">
        <v>0</v>
      </c>
      <c r="AA42" s="14">
        <v>0</v>
      </c>
      <c r="AB42" s="35">
        <v>0</v>
      </c>
      <c r="AC42" s="14">
        <v>0</v>
      </c>
      <c r="AD42" s="14">
        <v>0</v>
      </c>
      <c r="AE42" s="35">
        <v>0</v>
      </c>
      <c r="AF42" s="14">
        <v>0</v>
      </c>
      <c r="AG42" s="14">
        <v>0</v>
      </c>
      <c r="AH42" s="36">
        <v>0</v>
      </c>
      <c r="AI42" s="28">
        <f t="shared" ref="AI42:AI48" si="11">Q42+T42+W42</f>
        <v>1</v>
      </c>
      <c r="AJ42" s="17">
        <f t="shared" si="4"/>
        <v>1</v>
      </c>
      <c r="AK42" s="18">
        <f t="shared" si="0"/>
        <v>1</v>
      </c>
      <c r="AL42" s="14"/>
      <c r="AM42" s="14"/>
      <c r="AN42" s="14"/>
      <c r="AO42" s="12" t="s">
        <v>217</v>
      </c>
      <c r="AP42" s="12" t="s">
        <v>218</v>
      </c>
    </row>
    <row r="43" spans="1:42" ht="143.25" customHeight="1" x14ac:dyDescent="0.25">
      <c r="A43" s="79"/>
      <c r="B43" s="80"/>
      <c r="C43" s="22" t="s">
        <v>219</v>
      </c>
      <c r="D43" s="72" t="s">
        <v>220</v>
      </c>
      <c r="E43" s="73"/>
      <c r="F43" s="72" t="s">
        <v>221</v>
      </c>
      <c r="G43" s="73"/>
      <c r="H43" s="20" t="s">
        <v>222</v>
      </c>
      <c r="I43" s="21" t="s">
        <v>55</v>
      </c>
      <c r="J43" s="41" t="s">
        <v>78</v>
      </c>
      <c r="K43" s="41" t="s">
        <v>128</v>
      </c>
      <c r="L43" s="14" t="s">
        <v>70</v>
      </c>
      <c r="M43" s="14" t="s">
        <v>59</v>
      </c>
      <c r="N43" s="12" t="s">
        <v>60</v>
      </c>
      <c r="O43" s="14">
        <f t="shared" si="2"/>
        <v>1</v>
      </c>
      <c r="P43" s="23" t="s">
        <v>61</v>
      </c>
      <c r="Q43" s="29">
        <v>0</v>
      </c>
      <c r="R43" s="14">
        <v>0</v>
      </c>
      <c r="S43" s="35">
        <v>0</v>
      </c>
      <c r="T43" s="14">
        <v>1</v>
      </c>
      <c r="U43" s="14">
        <v>1</v>
      </c>
      <c r="V43" s="35">
        <f t="shared" ref="V43:V45" si="12">U43/T43</f>
        <v>1</v>
      </c>
      <c r="W43" s="14">
        <v>0</v>
      </c>
      <c r="X43" s="14">
        <v>0</v>
      </c>
      <c r="Y43" s="35">
        <v>0</v>
      </c>
      <c r="Z43" s="14">
        <v>0</v>
      </c>
      <c r="AA43" s="14">
        <v>0</v>
      </c>
      <c r="AB43" s="35">
        <v>0</v>
      </c>
      <c r="AC43" s="14">
        <v>0</v>
      </c>
      <c r="AD43" s="14">
        <v>0</v>
      </c>
      <c r="AE43" s="35">
        <v>0</v>
      </c>
      <c r="AF43" s="14">
        <v>0</v>
      </c>
      <c r="AG43" s="14">
        <v>0</v>
      </c>
      <c r="AH43" s="36">
        <v>0</v>
      </c>
      <c r="AI43" s="28">
        <f t="shared" si="11"/>
        <v>1</v>
      </c>
      <c r="AJ43" s="17">
        <f t="shared" si="4"/>
        <v>1</v>
      </c>
      <c r="AK43" s="18">
        <f t="shared" si="0"/>
        <v>1</v>
      </c>
      <c r="AL43" s="14"/>
      <c r="AM43" s="14"/>
      <c r="AN43" s="14"/>
      <c r="AO43" s="42" t="s">
        <v>223</v>
      </c>
      <c r="AP43" s="42" t="s">
        <v>224</v>
      </c>
    </row>
    <row r="44" spans="1:42" ht="150" customHeight="1" x14ac:dyDescent="0.25">
      <c r="A44" s="79"/>
      <c r="B44" s="80"/>
      <c r="C44" s="43" t="s">
        <v>225</v>
      </c>
      <c r="D44" s="67" t="s">
        <v>226</v>
      </c>
      <c r="E44" s="68"/>
      <c r="F44" s="63" t="s">
        <v>227</v>
      </c>
      <c r="G44" s="64"/>
      <c r="H44" s="20" t="s">
        <v>228</v>
      </c>
      <c r="I44" s="21" t="s">
        <v>55</v>
      </c>
      <c r="J44" s="41" t="s">
        <v>78</v>
      </c>
      <c r="K44" s="41" t="s">
        <v>128</v>
      </c>
      <c r="L44" s="14" t="s">
        <v>70</v>
      </c>
      <c r="M44" s="14" t="s">
        <v>59</v>
      </c>
      <c r="N44" s="12" t="s">
        <v>60</v>
      </c>
      <c r="O44" s="14">
        <f t="shared" si="2"/>
        <v>1</v>
      </c>
      <c r="P44" s="23" t="s">
        <v>61</v>
      </c>
      <c r="Q44" s="29">
        <v>0</v>
      </c>
      <c r="R44" s="14">
        <v>0</v>
      </c>
      <c r="S44" s="35">
        <v>0</v>
      </c>
      <c r="T44" s="14">
        <v>1</v>
      </c>
      <c r="U44" s="14">
        <v>1</v>
      </c>
      <c r="V44" s="35">
        <f t="shared" si="12"/>
        <v>1</v>
      </c>
      <c r="W44" s="14">
        <v>0</v>
      </c>
      <c r="X44" s="14">
        <v>0</v>
      </c>
      <c r="Y44" s="35">
        <v>0</v>
      </c>
      <c r="Z44" s="14">
        <v>0</v>
      </c>
      <c r="AA44" s="14">
        <v>0</v>
      </c>
      <c r="AB44" s="35">
        <v>0</v>
      </c>
      <c r="AC44" s="14">
        <v>0</v>
      </c>
      <c r="AD44" s="14">
        <v>0</v>
      </c>
      <c r="AE44" s="35">
        <v>0</v>
      </c>
      <c r="AF44" s="14">
        <v>0</v>
      </c>
      <c r="AG44" s="14">
        <v>0</v>
      </c>
      <c r="AH44" s="36">
        <v>0</v>
      </c>
      <c r="AI44" s="28">
        <f t="shared" si="11"/>
        <v>1</v>
      </c>
      <c r="AJ44" s="17">
        <f t="shared" si="4"/>
        <v>1</v>
      </c>
      <c r="AK44" s="18">
        <f t="shared" si="0"/>
        <v>1</v>
      </c>
      <c r="AL44" s="14"/>
      <c r="AM44" s="14"/>
      <c r="AN44" s="14"/>
      <c r="AO44" s="42" t="s">
        <v>229</v>
      </c>
      <c r="AP44" s="42" t="s">
        <v>230</v>
      </c>
    </row>
    <row r="45" spans="1:42" ht="171.75" customHeight="1" x14ac:dyDescent="0.25">
      <c r="A45" s="79"/>
      <c r="B45" s="80"/>
      <c r="C45" s="43" t="s">
        <v>231</v>
      </c>
      <c r="D45" s="67" t="s">
        <v>232</v>
      </c>
      <c r="E45" s="68"/>
      <c r="F45" s="63" t="s">
        <v>233</v>
      </c>
      <c r="G45" s="64"/>
      <c r="H45" s="20" t="s">
        <v>234</v>
      </c>
      <c r="I45" s="21" t="s">
        <v>55</v>
      </c>
      <c r="J45" s="41" t="s">
        <v>78</v>
      </c>
      <c r="K45" s="41" t="s">
        <v>128</v>
      </c>
      <c r="L45" s="14" t="s">
        <v>70</v>
      </c>
      <c r="M45" s="14" t="s">
        <v>59</v>
      </c>
      <c r="N45" s="12" t="s">
        <v>60</v>
      </c>
      <c r="O45" s="14">
        <f t="shared" si="2"/>
        <v>1</v>
      </c>
      <c r="P45" s="23" t="s">
        <v>61</v>
      </c>
      <c r="Q45" s="29">
        <v>0</v>
      </c>
      <c r="R45" s="14">
        <v>0</v>
      </c>
      <c r="S45" s="35">
        <v>0</v>
      </c>
      <c r="T45" s="14">
        <v>1</v>
      </c>
      <c r="U45" s="14">
        <v>1</v>
      </c>
      <c r="V45" s="35">
        <f t="shared" si="12"/>
        <v>1</v>
      </c>
      <c r="W45" s="14">
        <v>0</v>
      </c>
      <c r="X45" s="14">
        <v>0</v>
      </c>
      <c r="Y45" s="35">
        <v>0</v>
      </c>
      <c r="Z45" s="14">
        <v>0</v>
      </c>
      <c r="AA45" s="14">
        <v>0</v>
      </c>
      <c r="AB45" s="35">
        <v>0</v>
      </c>
      <c r="AC45" s="14">
        <v>0</v>
      </c>
      <c r="AD45" s="14">
        <v>0</v>
      </c>
      <c r="AE45" s="35">
        <v>0</v>
      </c>
      <c r="AF45" s="14">
        <v>0</v>
      </c>
      <c r="AG45" s="14">
        <v>0</v>
      </c>
      <c r="AH45" s="36">
        <v>0</v>
      </c>
      <c r="AI45" s="28">
        <f t="shared" si="11"/>
        <v>1</v>
      </c>
      <c r="AJ45" s="17">
        <f t="shared" si="4"/>
        <v>1</v>
      </c>
      <c r="AK45" s="18">
        <f t="shared" si="0"/>
        <v>1</v>
      </c>
      <c r="AL45" s="14"/>
      <c r="AM45" s="14"/>
      <c r="AN45" s="14"/>
      <c r="AO45" s="42" t="s">
        <v>235</v>
      </c>
      <c r="AP45" s="42" t="s">
        <v>236</v>
      </c>
    </row>
    <row r="46" spans="1:42" ht="151.5" customHeight="1" x14ac:dyDescent="0.25">
      <c r="A46" s="79"/>
      <c r="B46" s="80"/>
      <c r="C46" s="22" t="s">
        <v>237</v>
      </c>
      <c r="D46" s="67" t="s">
        <v>238</v>
      </c>
      <c r="E46" s="68"/>
      <c r="F46" s="63" t="s">
        <v>239</v>
      </c>
      <c r="G46" s="64"/>
      <c r="H46" s="20" t="s">
        <v>240</v>
      </c>
      <c r="I46" s="21" t="s">
        <v>55</v>
      </c>
      <c r="J46" s="41" t="s">
        <v>78</v>
      </c>
      <c r="K46" s="41" t="s">
        <v>128</v>
      </c>
      <c r="L46" s="14" t="s">
        <v>70</v>
      </c>
      <c r="M46" s="14" t="s">
        <v>59</v>
      </c>
      <c r="N46" s="12" t="s">
        <v>60</v>
      </c>
      <c r="O46" s="14">
        <f>Q46+T46+W46+Z46+AC46+AF46</f>
        <v>6</v>
      </c>
      <c r="P46" s="23" t="s">
        <v>61</v>
      </c>
      <c r="Q46" s="29">
        <v>1</v>
      </c>
      <c r="R46" s="14">
        <v>0</v>
      </c>
      <c r="S46" s="35">
        <f t="shared" si="10"/>
        <v>0</v>
      </c>
      <c r="T46" s="14">
        <v>1</v>
      </c>
      <c r="U46" s="14">
        <v>0</v>
      </c>
      <c r="V46" s="35">
        <f>U46/T46</f>
        <v>0</v>
      </c>
      <c r="W46" s="14">
        <v>1</v>
      </c>
      <c r="X46" s="14">
        <v>0</v>
      </c>
      <c r="Y46" s="35">
        <f t="shared" ref="Y46" si="13">X46/W46</f>
        <v>0</v>
      </c>
      <c r="Z46" s="14">
        <v>1</v>
      </c>
      <c r="AA46" s="14">
        <v>0</v>
      </c>
      <c r="AB46" s="35">
        <f t="shared" ref="AB46:AB47" si="14">AA46/Z46</f>
        <v>0</v>
      </c>
      <c r="AC46" s="14">
        <v>1</v>
      </c>
      <c r="AD46" s="14">
        <v>0</v>
      </c>
      <c r="AE46" s="35">
        <f t="shared" ref="AE46" si="15">AD46/AC46</f>
        <v>0</v>
      </c>
      <c r="AF46" s="14">
        <v>1</v>
      </c>
      <c r="AG46" s="14">
        <v>0</v>
      </c>
      <c r="AH46" s="36">
        <f t="shared" ref="AH46:AH47" si="16">AG46/AF46</f>
        <v>0</v>
      </c>
      <c r="AI46" s="28">
        <f t="shared" si="11"/>
        <v>3</v>
      </c>
      <c r="AJ46" s="17">
        <f t="shared" si="4"/>
        <v>0</v>
      </c>
      <c r="AK46" s="18">
        <f t="shared" si="0"/>
        <v>0</v>
      </c>
      <c r="AL46" s="14"/>
      <c r="AM46" s="14"/>
      <c r="AN46" s="14"/>
      <c r="AO46" s="42" t="s">
        <v>241</v>
      </c>
      <c r="AP46" s="42" t="s">
        <v>242</v>
      </c>
    </row>
    <row r="47" spans="1:42" ht="171" customHeight="1" x14ac:dyDescent="0.25">
      <c r="A47" s="79"/>
      <c r="B47" s="80"/>
      <c r="C47" s="22" t="s">
        <v>243</v>
      </c>
      <c r="D47" s="67" t="s">
        <v>244</v>
      </c>
      <c r="E47" s="68"/>
      <c r="F47" s="63" t="s">
        <v>245</v>
      </c>
      <c r="G47" s="64"/>
      <c r="H47" s="20" t="s">
        <v>246</v>
      </c>
      <c r="I47" s="21" t="s">
        <v>55</v>
      </c>
      <c r="J47" s="41" t="s">
        <v>78</v>
      </c>
      <c r="K47" s="41" t="s">
        <v>128</v>
      </c>
      <c r="L47" s="14" t="s">
        <v>70</v>
      </c>
      <c r="M47" s="14" t="s">
        <v>59</v>
      </c>
      <c r="N47" s="12" t="s">
        <v>60</v>
      </c>
      <c r="O47" s="14">
        <f>Q47+T47+W47+Z47+AC47+AF47</f>
        <v>3</v>
      </c>
      <c r="P47" s="23" t="s">
        <v>61</v>
      </c>
      <c r="Q47" s="29">
        <v>0</v>
      </c>
      <c r="R47" s="14">
        <v>0</v>
      </c>
      <c r="S47" s="35">
        <v>0</v>
      </c>
      <c r="T47" s="14">
        <v>1</v>
      </c>
      <c r="U47" s="14">
        <v>0</v>
      </c>
      <c r="V47" s="35">
        <f>U47/T47</f>
        <v>0</v>
      </c>
      <c r="W47" s="14">
        <v>0</v>
      </c>
      <c r="X47" s="14">
        <v>0</v>
      </c>
      <c r="Y47" s="35">
        <v>0</v>
      </c>
      <c r="Z47" s="14">
        <v>1</v>
      </c>
      <c r="AA47" s="14">
        <v>0</v>
      </c>
      <c r="AB47" s="35">
        <f t="shared" si="14"/>
        <v>0</v>
      </c>
      <c r="AC47" s="14">
        <v>0</v>
      </c>
      <c r="AD47" s="14">
        <v>0</v>
      </c>
      <c r="AE47" s="35">
        <v>0</v>
      </c>
      <c r="AF47" s="14">
        <v>1</v>
      </c>
      <c r="AG47" s="14">
        <v>0</v>
      </c>
      <c r="AH47" s="36">
        <f t="shared" si="16"/>
        <v>0</v>
      </c>
      <c r="AI47" s="28">
        <f t="shared" si="11"/>
        <v>1</v>
      </c>
      <c r="AJ47" s="17">
        <f t="shared" si="4"/>
        <v>0</v>
      </c>
      <c r="AK47" s="18">
        <f t="shared" si="0"/>
        <v>0</v>
      </c>
      <c r="AL47" s="14"/>
      <c r="AM47" s="14"/>
      <c r="AN47" s="14"/>
      <c r="AO47" s="42" t="s">
        <v>247</v>
      </c>
      <c r="AP47" s="42" t="s">
        <v>248</v>
      </c>
    </row>
    <row r="48" spans="1:42" ht="49.5" hidden="1" customHeight="1" x14ac:dyDescent="0.25">
      <c r="A48" s="79"/>
      <c r="B48" s="80"/>
      <c r="C48" s="16" t="s">
        <v>22</v>
      </c>
      <c r="D48" s="69" t="s">
        <v>23</v>
      </c>
      <c r="E48" s="69"/>
      <c r="F48" s="70" t="s">
        <v>249</v>
      </c>
      <c r="G48" s="71"/>
      <c r="H48" s="39"/>
      <c r="I48" s="40"/>
      <c r="J48" s="16" t="s">
        <v>27</v>
      </c>
      <c r="K48" s="16" t="s">
        <v>28</v>
      </c>
      <c r="L48" s="16"/>
      <c r="M48" s="16"/>
      <c r="N48" s="12" t="s">
        <v>60</v>
      </c>
      <c r="O48" s="16"/>
      <c r="P48" s="44"/>
      <c r="Q48" s="29"/>
      <c r="R48" s="14"/>
      <c r="S48" s="35">
        <v>0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45"/>
      <c r="AI48" s="28">
        <f t="shared" si="11"/>
        <v>0</v>
      </c>
      <c r="AJ48" s="17">
        <f t="shared" si="4"/>
        <v>0</v>
      </c>
      <c r="AK48" s="18" t="e">
        <f t="shared" si="0"/>
        <v>#DIV/0!</v>
      </c>
      <c r="AL48" s="14"/>
      <c r="AM48" s="16"/>
      <c r="AN48" s="16"/>
      <c r="AO48" s="16" t="s">
        <v>41</v>
      </c>
      <c r="AP48" s="16" t="s">
        <v>250</v>
      </c>
    </row>
    <row r="49" spans="1:42" ht="198.75" customHeight="1" x14ac:dyDescent="0.25">
      <c r="A49" s="79"/>
      <c r="B49" s="80"/>
      <c r="C49" s="43" t="s">
        <v>251</v>
      </c>
      <c r="D49" s="61" t="s">
        <v>252</v>
      </c>
      <c r="E49" s="62"/>
      <c r="F49" s="63" t="s">
        <v>253</v>
      </c>
      <c r="G49" s="64"/>
      <c r="H49" s="20" t="s">
        <v>254</v>
      </c>
      <c r="I49" s="21" t="s">
        <v>55</v>
      </c>
      <c r="J49" s="41" t="s">
        <v>78</v>
      </c>
      <c r="K49" s="41" t="s">
        <v>128</v>
      </c>
      <c r="L49" s="14" t="s">
        <v>70</v>
      </c>
      <c r="M49" s="14" t="s">
        <v>59</v>
      </c>
      <c r="N49" s="12" t="s">
        <v>60</v>
      </c>
      <c r="O49" s="46">
        <v>3</v>
      </c>
      <c r="P49" s="47" t="s">
        <v>61</v>
      </c>
      <c r="Q49" s="29">
        <v>1</v>
      </c>
      <c r="R49" s="14">
        <v>1</v>
      </c>
      <c r="S49" s="35">
        <f t="shared" ref="S49:S50" si="17">R49/Q49</f>
        <v>1</v>
      </c>
      <c r="T49" s="14"/>
      <c r="U49" s="14"/>
      <c r="V49" s="14"/>
      <c r="W49" s="38">
        <v>1</v>
      </c>
      <c r="X49" s="14">
        <v>1</v>
      </c>
      <c r="Y49" s="35">
        <f t="shared" ref="Y49:Y50" si="18">X49/W49</f>
        <v>1</v>
      </c>
      <c r="Z49" s="14"/>
      <c r="AA49" s="14"/>
      <c r="AB49" s="23"/>
      <c r="AC49" s="14">
        <v>1</v>
      </c>
      <c r="AD49" s="14">
        <v>1</v>
      </c>
      <c r="AE49" s="35">
        <f t="shared" ref="AE49:AE50" si="19">AD49/AC49</f>
        <v>1</v>
      </c>
      <c r="AF49" s="14"/>
      <c r="AG49" s="14"/>
      <c r="AH49" s="45"/>
      <c r="AI49" s="28">
        <f>Q49+W49</f>
        <v>2</v>
      </c>
      <c r="AJ49" s="17">
        <f t="shared" si="4"/>
        <v>2</v>
      </c>
      <c r="AK49" s="18">
        <f t="shared" si="0"/>
        <v>1</v>
      </c>
      <c r="AL49" s="14"/>
      <c r="AM49" s="16"/>
      <c r="AN49" s="16"/>
      <c r="AO49" s="42" t="s">
        <v>255</v>
      </c>
      <c r="AP49" s="42" t="s">
        <v>256</v>
      </c>
    </row>
    <row r="50" spans="1:42" ht="214.5" customHeight="1" thickBot="1" x14ac:dyDescent="0.3">
      <c r="A50" s="79"/>
      <c r="B50" s="80"/>
      <c r="C50" s="43" t="s">
        <v>257</v>
      </c>
      <c r="D50" s="61" t="s">
        <v>258</v>
      </c>
      <c r="E50" s="62"/>
      <c r="F50" s="63" t="s">
        <v>253</v>
      </c>
      <c r="G50" s="64"/>
      <c r="H50" s="20" t="s">
        <v>259</v>
      </c>
      <c r="I50" s="21" t="s">
        <v>55</v>
      </c>
      <c r="J50" s="41" t="s">
        <v>78</v>
      </c>
      <c r="K50" s="41" t="s">
        <v>128</v>
      </c>
      <c r="L50" s="14" t="s">
        <v>70</v>
      </c>
      <c r="M50" s="14" t="s">
        <v>59</v>
      </c>
      <c r="N50" s="12" t="s">
        <v>60</v>
      </c>
      <c r="O50" s="46">
        <v>3</v>
      </c>
      <c r="P50" s="47" t="s">
        <v>61</v>
      </c>
      <c r="Q50" s="48">
        <v>1</v>
      </c>
      <c r="R50" s="49">
        <v>1</v>
      </c>
      <c r="S50" s="50">
        <f t="shared" si="17"/>
        <v>1</v>
      </c>
      <c r="T50" s="49"/>
      <c r="U50" s="49"/>
      <c r="V50" s="49"/>
      <c r="W50" s="51">
        <v>1</v>
      </c>
      <c r="X50" s="49">
        <v>1</v>
      </c>
      <c r="Y50" s="50">
        <f t="shared" si="18"/>
        <v>1</v>
      </c>
      <c r="Z50" s="49"/>
      <c r="AA50" s="49"/>
      <c r="AB50" s="49"/>
      <c r="AC50" s="49">
        <v>1</v>
      </c>
      <c r="AD50" s="49">
        <v>1</v>
      </c>
      <c r="AE50" s="50">
        <f t="shared" si="19"/>
        <v>1</v>
      </c>
      <c r="AF50" s="49"/>
      <c r="AG50" s="49"/>
      <c r="AH50" s="52"/>
      <c r="AI50" s="28">
        <f>Q50+W50</f>
        <v>2</v>
      </c>
      <c r="AJ50" s="17">
        <f t="shared" si="4"/>
        <v>2</v>
      </c>
      <c r="AK50" s="18">
        <f t="shared" si="0"/>
        <v>1</v>
      </c>
      <c r="AL50" s="14"/>
      <c r="AM50" s="16"/>
      <c r="AN50" s="16"/>
      <c r="AO50" s="42" t="s">
        <v>255</v>
      </c>
      <c r="AP50" s="42" t="s">
        <v>256</v>
      </c>
    </row>
    <row r="51" spans="1:42" x14ac:dyDescent="0.25">
      <c r="A51" s="60"/>
      <c r="B51" s="60"/>
      <c r="C51" s="53"/>
      <c r="D51" s="65"/>
      <c r="E51" s="65"/>
      <c r="F51" s="65"/>
      <c r="G51" s="65"/>
      <c r="H51" s="54"/>
      <c r="I51" s="55"/>
      <c r="J51" s="53"/>
      <c r="K51" s="53"/>
      <c r="L51" s="53"/>
      <c r="M51" s="53"/>
      <c r="N51" s="53"/>
      <c r="O51" s="53"/>
      <c r="P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3"/>
      <c r="AP51" s="3"/>
    </row>
    <row r="52" spans="1:42" x14ac:dyDescent="0.25">
      <c r="A52" s="59"/>
      <c r="B52" s="59"/>
      <c r="C52" s="56"/>
      <c r="D52" s="66"/>
      <c r="E52" s="6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6"/>
      <c r="AP52" s="4"/>
    </row>
    <row r="53" spans="1:4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AO53" s="4"/>
      <c r="AP53" s="4"/>
    </row>
    <row r="54" spans="1:4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AO54" s="4"/>
      <c r="AP54" s="4"/>
    </row>
    <row r="55" spans="1:4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AO55" s="4"/>
      <c r="AP55" s="4"/>
    </row>
    <row r="56" spans="1:4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AO56" s="4"/>
      <c r="AP56" s="4"/>
    </row>
    <row r="57" spans="1:4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AE57" s="5"/>
      <c r="AO57" s="4"/>
      <c r="AP57" s="4"/>
    </row>
    <row r="58" spans="1:4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AO58" s="4"/>
      <c r="AP58" s="4"/>
    </row>
    <row r="59" spans="1:4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AO59" s="4"/>
      <c r="AP59" s="4"/>
    </row>
    <row r="60" spans="1:4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AO60" s="4"/>
      <c r="AP60" s="4"/>
    </row>
    <row r="61" spans="1:4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AO61" s="4"/>
      <c r="AP61" s="4"/>
    </row>
    <row r="62" spans="1:4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O62" s="4"/>
      <c r="AP62" s="4"/>
    </row>
    <row r="63" spans="1:4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O63" s="4"/>
      <c r="AP63" s="4"/>
    </row>
    <row r="64" spans="1:4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O64" s="4"/>
      <c r="AP64" s="4"/>
    </row>
    <row r="65" spans="1:4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O65" s="4"/>
      <c r="AP65" s="4"/>
    </row>
    <row r="66" spans="1:4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O66" s="4"/>
      <c r="AP66" s="4"/>
    </row>
    <row r="67" spans="1:4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O67" s="4"/>
      <c r="AP67" s="4"/>
    </row>
    <row r="68" spans="1:4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O68" s="4"/>
      <c r="AP68" s="4"/>
    </row>
    <row r="69" spans="1:4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O69" s="4"/>
      <c r="AP69" s="4"/>
    </row>
    <row r="70" spans="1:4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O70" s="4"/>
      <c r="AP70" s="4"/>
    </row>
    <row r="71" spans="1:4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O71" s="4"/>
      <c r="AP71" s="4"/>
    </row>
    <row r="72" spans="1:4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AO72" s="4"/>
      <c r="AP72" s="4"/>
    </row>
    <row r="73" spans="1:4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AO73" s="4"/>
      <c r="AP73" s="4"/>
    </row>
    <row r="74" spans="1:4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AO74" s="6"/>
      <c r="AP74" s="6"/>
    </row>
    <row r="75" spans="1:4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AO75" s="6"/>
      <c r="AP75" s="6"/>
    </row>
    <row r="76" spans="1:4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AO76" s="6"/>
      <c r="AP76" s="6"/>
    </row>
    <row r="77" spans="1:4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AO77" s="6"/>
      <c r="AP77" s="6"/>
    </row>
    <row r="78" spans="1:4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AO78" s="6"/>
      <c r="AP78" s="6"/>
    </row>
    <row r="79" spans="1:4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AO79" s="6"/>
      <c r="AP79" s="6"/>
    </row>
    <row r="80" spans="1:4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AO80" s="6"/>
      <c r="AP80" s="6"/>
    </row>
    <row r="81" spans="1:4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AO81" s="6"/>
      <c r="AP81" s="6"/>
    </row>
    <row r="82" spans="1:4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AO82" s="6"/>
      <c r="AP82" s="6"/>
    </row>
    <row r="83" spans="1:4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AO83" s="6"/>
      <c r="AP83" s="6"/>
    </row>
    <row r="84" spans="1:4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AO84" s="6"/>
      <c r="AP84" s="6"/>
    </row>
    <row r="85" spans="1:4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AO85" s="6"/>
      <c r="AP85" s="6"/>
    </row>
    <row r="86" spans="1:4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AO86" s="6"/>
      <c r="AP86" s="6"/>
    </row>
    <row r="87" spans="1:4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AO87" s="6"/>
      <c r="AP87" s="6"/>
    </row>
    <row r="88" spans="1:4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AO88" s="6"/>
      <c r="AP88" s="6"/>
    </row>
    <row r="89" spans="1:4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AO89" s="6"/>
      <c r="AP89" s="6"/>
    </row>
    <row r="90" spans="1:4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AO90" s="6"/>
      <c r="AP90" s="6"/>
    </row>
    <row r="91" spans="1:4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AO91" s="6"/>
      <c r="AP91" s="6"/>
    </row>
    <row r="92" spans="1:4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AO92" s="6"/>
      <c r="AP92" s="6"/>
    </row>
    <row r="93" spans="1:4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AO93" s="6"/>
      <c r="AP93" s="6"/>
    </row>
    <row r="94" spans="1:4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AO94" s="6"/>
      <c r="AP94" s="6"/>
    </row>
    <row r="95" spans="1:4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AO95" s="6"/>
      <c r="AP95" s="6"/>
    </row>
    <row r="96" spans="1:4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AO96" s="6"/>
      <c r="AP96" s="6"/>
    </row>
    <row r="97" spans="1:4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AO97" s="6"/>
      <c r="AP97" s="6"/>
    </row>
    <row r="98" spans="1:4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AO98" s="6"/>
      <c r="AP98" s="6"/>
    </row>
    <row r="99" spans="1:4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AO99" s="6"/>
      <c r="AP99" s="6"/>
    </row>
    <row r="100" spans="1:4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AO100" s="6"/>
      <c r="AP100" s="6"/>
    </row>
    <row r="101" spans="1:4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AO101" s="6"/>
      <c r="AP101" s="6"/>
    </row>
    <row r="102" spans="1:4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AO102" s="6"/>
      <c r="AP102" s="6"/>
    </row>
    <row r="103" spans="1:4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AO103" s="6"/>
      <c r="AP103" s="6"/>
    </row>
    <row r="104" spans="1:4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AO104" s="6"/>
      <c r="AP104" s="6"/>
    </row>
    <row r="105" spans="1:4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AO105" s="6"/>
      <c r="AP105" s="6"/>
    </row>
    <row r="106" spans="1:4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AO106" s="6"/>
      <c r="AP106" s="6"/>
    </row>
    <row r="107" spans="1:4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AO107" s="6"/>
      <c r="AP107" s="6"/>
    </row>
    <row r="108" spans="1:4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AO108" s="6"/>
      <c r="AP108" s="6"/>
    </row>
    <row r="109" spans="1:4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AO109" s="6"/>
      <c r="AP109" s="6"/>
    </row>
    <row r="110" spans="1:4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AO110" s="6"/>
      <c r="AP110" s="6"/>
    </row>
    <row r="111" spans="1:4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AO111" s="6"/>
      <c r="AP111" s="6"/>
    </row>
    <row r="112" spans="1:4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AO112" s="6"/>
      <c r="AP112" s="6"/>
    </row>
    <row r="113" spans="1:4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AO113" s="6"/>
      <c r="AP113" s="6"/>
    </row>
    <row r="114" spans="1:4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AO114" s="6"/>
      <c r="AP114" s="6"/>
    </row>
    <row r="115" spans="1:4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AO115" s="6"/>
      <c r="AP115" s="6"/>
    </row>
    <row r="116" spans="1:4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AO116" s="6"/>
      <c r="AP116" s="6"/>
    </row>
  </sheetData>
  <mergeCells count="188">
    <mergeCell ref="A1:AP1"/>
    <mergeCell ref="A2:B2"/>
    <mergeCell ref="C2:AP2"/>
    <mergeCell ref="A3:B3"/>
    <mergeCell ref="C3:AP3"/>
    <mergeCell ref="A4:B4"/>
    <mergeCell ref="C4:AP4"/>
    <mergeCell ref="A9:B9"/>
    <mergeCell ref="C9:AP9"/>
    <mergeCell ref="A10:AP10"/>
    <mergeCell ref="A11:B11"/>
    <mergeCell ref="C11:AP11"/>
    <mergeCell ref="A12:B12"/>
    <mergeCell ref="C12:AP12"/>
    <mergeCell ref="A5:B5"/>
    <mergeCell ref="C5:AP5"/>
    <mergeCell ref="A6:AP6"/>
    <mergeCell ref="A7:B7"/>
    <mergeCell ref="C7:AP7"/>
    <mergeCell ref="A8:B8"/>
    <mergeCell ref="C8:AP8"/>
    <mergeCell ref="A13:P13"/>
    <mergeCell ref="A14:B16"/>
    <mergeCell ref="C14:C15"/>
    <mergeCell ref="D14:E15"/>
    <mergeCell ref="F14:G15"/>
    <mergeCell ref="H14:H15"/>
    <mergeCell ref="I14:I15"/>
    <mergeCell ref="J14:J15"/>
    <mergeCell ref="K14:K15"/>
    <mergeCell ref="L14:L15"/>
    <mergeCell ref="AP14:AP15"/>
    <mergeCell ref="D16:E16"/>
    <mergeCell ref="F16:G16"/>
    <mergeCell ref="Q16:AH16"/>
    <mergeCell ref="A17:B17"/>
    <mergeCell ref="D17:E17"/>
    <mergeCell ref="F17:G17"/>
    <mergeCell ref="Q17:AH17"/>
    <mergeCell ref="Z14:AB14"/>
    <mergeCell ref="AC14:AE14"/>
    <mergeCell ref="AF14:AH14"/>
    <mergeCell ref="AI14:AK14"/>
    <mergeCell ref="AL14:AN14"/>
    <mergeCell ref="AO14:AO15"/>
    <mergeCell ref="M14:M15"/>
    <mergeCell ref="N14:N15"/>
    <mergeCell ref="O14:P14"/>
    <mergeCell ref="Q14:S14"/>
    <mergeCell ref="T14:V14"/>
    <mergeCell ref="W14:Y14"/>
    <mergeCell ref="A18:B26"/>
    <mergeCell ref="C18:C20"/>
    <mergeCell ref="D18:E20"/>
    <mergeCell ref="F18:G20"/>
    <mergeCell ref="H18:H20"/>
    <mergeCell ref="I18:I20"/>
    <mergeCell ref="D23:E23"/>
    <mergeCell ref="F23:G23"/>
    <mergeCell ref="D24:E24"/>
    <mergeCell ref="F24:G24"/>
    <mergeCell ref="AL18:AL20"/>
    <mergeCell ref="AM18:AM20"/>
    <mergeCell ref="AN18:AN20"/>
    <mergeCell ref="AO18:AO20"/>
    <mergeCell ref="AP18:AP20"/>
    <mergeCell ref="Q19:S19"/>
    <mergeCell ref="T19:V19"/>
    <mergeCell ref="W19:Y19"/>
    <mergeCell ref="Z19:AB19"/>
    <mergeCell ref="AC19:AE19"/>
    <mergeCell ref="Q18:Y18"/>
    <mergeCell ref="Z18:AH18"/>
    <mergeCell ref="AI18:AI20"/>
    <mergeCell ref="AJ18:AJ20"/>
    <mergeCell ref="AK18:AK20"/>
    <mergeCell ref="AF19:AH19"/>
    <mergeCell ref="Q20:S20"/>
    <mergeCell ref="T20:V20"/>
    <mergeCell ref="W20:Y20"/>
    <mergeCell ref="Z20:AB20"/>
    <mergeCell ref="AC20:AE20"/>
    <mergeCell ref="AF20:AH20"/>
    <mergeCell ref="D21:E21"/>
    <mergeCell ref="F21:G21"/>
    <mergeCell ref="Q21:S21"/>
    <mergeCell ref="T21:V21"/>
    <mergeCell ref="W21:Y21"/>
    <mergeCell ref="Z21:AB21"/>
    <mergeCell ref="AC21:AE21"/>
    <mergeCell ref="P18:P20"/>
    <mergeCell ref="J18:J20"/>
    <mergeCell ref="K18:K20"/>
    <mergeCell ref="L18:L20"/>
    <mergeCell ref="M18:M20"/>
    <mergeCell ref="N18:N20"/>
    <mergeCell ref="O18:O20"/>
    <mergeCell ref="AF21:AH21"/>
    <mergeCell ref="D22:E22"/>
    <mergeCell ref="F22:G22"/>
    <mergeCell ref="Q22:S22"/>
    <mergeCell ref="T22:V22"/>
    <mergeCell ref="W22:Y22"/>
    <mergeCell ref="Z22:AB22"/>
    <mergeCell ref="AC22:AE22"/>
    <mergeCell ref="AF22:AH22"/>
    <mergeCell ref="Q24:S24"/>
    <mergeCell ref="T24:V24"/>
    <mergeCell ref="W24:Y24"/>
    <mergeCell ref="Z24:AB24"/>
    <mergeCell ref="AC24:AE24"/>
    <mergeCell ref="AF24:AH24"/>
    <mergeCell ref="Q23:S23"/>
    <mergeCell ref="T23:V23"/>
    <mergeCell ref="W23:Y23"/>
    <mergeCell ref="Z23:AB23"/>
    <mergeCell ref="AC23:AE23"/>
    <mergeCell ref="AF23:AH23"/>
    <mergeCell ref="AC25:AE25"/>
    <mergeCell ref="AF25:AH25"/>
    <mergeCell ref="D26:E26"/>
    <mergeCell ref="F26:G26"/>
    <mergeCell ref="Q26:S26"/>
    <mergeCell ref="T26:V26"/>
    <mergeCell ref="W26:Y26"/>
    <mergeCell ref="Z26:AB26"/>
    <mergeCell ref="AC26:AE26"/>
    <mergeCell ref="AF26:AH26"/>
    <mergeCell ref="D25:E25"/>
    <mergeCell ref="F25:G25"/>
    <mergeCell ref="Q25:S25"/>
    <mergeCell ref="T25:V25"/>
    <mergeCell ref="W25:Y25"/>
    <mergeCell ref="Z25:AB25"/>
    <mergeCell ref="F31:G31"/>
    <mergeCell ref="D32:E32"/>
    <mergeCell ref="F32:G32"/>
    <mergeCell ref="D33:E33"/>
    <mergeCell ref="F33:G33"/>
    <mergeCell ref="D34:E34"/>
    <mergeCell ref="F34:G34"/>
    <mergeCell ref="A27:B50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50:E50"/>
    <mergeCell ref="F50:G50"/>
    <mergeCell ref="A51:B51"/>
    <mergeCell ref="D51:E51"/>
    <mergeCell ref="F51:G51"/>
    <mergeCell ref="A52:B52"/>
    <mergeCell ref="D52:E52"/>
    <mergeCell ref="D47:E47"/>
    <mergeCell ref="F47:G47"/>
    <mergeCell ref="D48:E48"/>
    <mergeCell ref="F48:G48"/>
    <mergeCell ref="D49:E49"/>
    <mergeCell ref="F49:G49"/>
  </mergeCells>
  <pageMargins left="9.4362745098039214E-2" right="5.3921568627450983E-2" top="1.1875" bottom="1.0520833333333333" header="0.3" footer="0.41666666666666669"/>
  <pageSetup scale="51" orientation="portrait" r:id="rId1"/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Indicadores!Área_de_impresión</vt:lpstr>
    </vt:vector>
  </TitlesOfParts>
  <Company>UTMAR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 MARIN L</dc:creator>
  <cp:lastModifiedBy>ISIDRO MARIN L</cp:lastModifiedBy>
  <cp:lastPrinted>2020-10-01T07:12:37Z</cp:lastPrinted>
  <dcterms:created xsi:type="dcterms:W3CDTF">2019-08-26T06:40:45Z</dcterms:created>
  <dcterms:modified xsi:type="dcterms:W3CDTF">2020-10-02T08:46:42Z</dcterms:modified>
</cp:coreProperties>
</file>