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TA\Desktop\CP 2021\Victor Correctos\"/>
    </mc:Choice>
  </mc:AlternateContent>
  <xr:revisionPtr revIDLastSave="0" documentId="13_ncr:1_{66E45C12-0B39-49BF-9B2E-629277011E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45" i="1" l="1"/>
  <c r="AH43" i="1"/>
  <c r="AH42" i="1"/>
  <c r="AH41" i="1"/>
  <c r="AH39" i="1"/>
  <c r="AG39" i="1"/>
  <c r="AH37" i="1"/>
  <c r="AH35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D47" i="1" l="1"/>
  <c r="AC47" i="1"/>
  <c r="AB47" i="1"/>
  <c r="AI42" i="1"/>
  <c r="AI38" i="1"/>
  <c r="AI36" i="1"/>
  <c r="AI34" i="1"/>
  <c r="AI28" i="1"/>
  <c r="AI20" i="1"/>
  <c r="AI12" i="1"/>
  <c r="AI14" i="1"/>
  <c r="AI22" i="1"/>
  <c r="AI32" i="1"/>
  <c r="Z43" i="1"/>
  <c r="AA42" i="1" s="1"/>
  <c r="Z42" i="1"/>
  <c r="AG47" i="1"/>
  <c r="AG46" i="1"/>
  <c r="AF47" i="1"/>
  <c r="AF46" i="1"/>
  <c r="AE47" i="1"/>
  <c r="AE46" i="1"/>
  <c r="AD46" i="1"/>
  <c r="AC46" i="1"/>
  <c r="AB46" i="1"/>
  <c r="AI40" i="1"/>
  <c r="Z45" i="1"/>
  <c r="AA44" i="1" s="1"/>
  <c r="Z44" i="1"/>
  <c r="Z41" i="1"/>
  <c r="AA40" i="1" s="1"/>
  <c r="Z40" i="1"/>
  <c r="Z39" i="1"/>
  <c r="AA38" i="1" s="1"/>
  <c r="Z38" i="1"/>
  <c r="Z37" i="1"/>
  <c r="Z36" i="1"/>
  <c r="Z35" i="1"/>
  <c r="AA34" i="1" s="1"/>
  <c r="Z34" i="1"/>
  <c r="Z33" i="1"/>
  <c r="Z32" i="1"/>
  <c r="Z31" i="1"/>
  <c r="AA30" i="1" s="1"/>
  <c r="Z30" i="1"/>
  <c r="Z29" i="1"/>
  <c r="Z28" i="1"/>
  <c r="Z27" i="1"/>
  <c r="Z26" i="1"/>
  <c r="Z25" i="1"/>
  <c r="Z24" i="1"/>
  <c r="Z23" i="1"/>
  <c r="AA22" i="1" s="1"/>
  <c r="Z22" i="1"/>
  <c r="Z21" i="1"/>
  <c r="Z20" i="1"/>
  <c r="AA20" i="1" s="1"/>
  <c r="Z19" i="1"/>
  <c r="AA18" i="1" s="1"/>
  <c r="Z18" i="1"/>
  <c r="Z17" i="1"/>
  <c r="Z16" i="1"/>
  <c r="Z15" i="1"/>
  <c r="AA14" i="1" s="1"/>
  <c r="Z14" i="1"/>
  <c r="Z13" i="1"/>
  <c r="Z12" i="1"/>
  <c r="Z11" i="1"/>
  <c r="AA10" i="1" s="1"/>
  <c r="Z10" i="1"/>
  <c r="AI24" i="1"/>
  <c r="AI18" i="1"/>
  <c r="AA36" i="1" l="1"/>
  <c r="AH47" i="1"/>
  <c r="AA24" i="1"/>
  <c r="AA26" i="1"/>
  <c r="AA16" i="1"/>
  <c r="AA32" i="1"/>
  <c r="AI10" i="1"/>
  <c r="AI26" i="1"/>
  <c r="AA12" i="1"/>
  <c r="AA28" i="1"/>
  <c r="AI30" i="1"/>
  <c r="AI44" i="1"/>
  <c r="AH46" i="1"/>
  <c r="AI16" i="1"/>
</calcChain>
</file>

<file path=xl/sharedStrings.xml><?xml version="1.0" encoding="utf-8"?>
<sst xmlns="http://schemas.openxmlformats.org/spreadsheetml/2006/main" count="150" uniqueCount="102">
  <si>
    <t>No.</t>
  </si>
  <si>
    <t>Unidad Responsable</t>
  </si>
  <si>
    <t>Actividades a realizar</t>
  </si>
  <si>
    <t>Indicador</t>
  </si>
  <si>
    <t>Clave</t>
  </si>
  <si>
    <t>Nombre</t>
  </si>
  <si>
    <t>Formula</t>
  </si>
  <si>
    <t>Total</t>
  </si>
  <si>
    <t>% de avance</t>
  </si>
  <si>
    <t>Nombre del Programa:</t>
  </si>
  <si>
    <t>Objetivo del Programa:</t>
  </si>
  <si>
    <t>Programado</t>
  </si>
  <si>
    <t>Realizado</t>
  </si>
  <si>
    <t>Área coordinadora de su integración:</t>
  </si>
  <si>
    <t>Monto presupuestado</t>
  </si>
  <si>
    <t>Planeación y Evaluación</t>
  </si>
  <si>
    <t xml:space="preserve">Los estudiantes reciben becas  </t>
  </si>
  <si>
    <t xml:space="preserve">Porcentaje de convenios de vinculación firmados </t>
  </si>
  <si>
    <t>Recursos trimestrales</t>
  </si>
  <si>
    <t xml:space="preserve">La visión a mediano plazo, plasmada en el Programa Sectorial de Educación, define como objetivos en materia educativa </t>
  </si>
  <si>
    <t>Dirección Académica</t>
  </si>
  <si>
    <t>P1C1A1</t>
  </si>
  <si>
    <t>Departamento de Vinculación</t>
  </si>
  <si>
    <t>Dirección de Administración y Finanzas</t>
  </si>
  <si>
    <t>P1C1A2</t>
  </si>
  <si>
    <t>P1C1A3</t>
  </si>
  <si>
    <t>P1C1A4</t>
  </si>
  <si>
    <t>P1C2A1</t>
  </si>
  <si>
    <t>P1C2A2</t>
  </si>
  <si>
    <t>P1C2A3</t>
  </si>
  <si>
    <t>P1C3A1</t>
  </si>
  <si>
    <t>P1C3A2</t>
  </si>
  <si>
    <t>P1C3A3</t>
  </si>
  <si>
    <t>P1C4A1</t>
  </si>
  <si>
    <t>P1C5A1</t>
  </si>
  <si>
    <t>P1C5A2</t>
  </si>
  <si>
    <t>Gestionar cursos y talleres para los estudiantes</t>
  </si>
  <si>
    <t>(Número de alumnos becados / Número de alumnos programados a becar)* 100</t>
  </si>
  <si>
    <t>Mantenimiento preventivo a la infraestructura física</t>
  </si>
  <si>
    <t>Mantenimiento preventivo y correctivo a equipamiento especializado</t>
  </si>
  <si>
    <t xml:space="preserve">Porcentaje de mantenimientos realizados </t>
  </si>
  <si>
    <t>(Número de mantenimientos realizados especializado   / Número de mantenimientos programados)* 100</t>
  </si>
  <si>
    <t>Programado bimensual</t>
  </si>
  <si>
    <t>Recurso Ejercido</t>
  </si>
  <si>
    <t>Recurso Aprobado Modificado</t>
  </si>
  <si>
    <t>Impulsar una educación de calidad para un mejor desarrollo profesional</t>
  </si>
  <si>
    <t>Dpto. de Servicios Escolares</t>
  </si>
  <si>
    <t>Dpto. de Planeación y Evaluación</t>
  </si>
  <si>
    <t>P1C1A5</t>
  </si>
  <si>
    <t>P1C2A4</t>
  </si>
  <si>
    <t>P1C4A2</t>
  </si>
  <si>
    <t>P1C4A3</t>
  </si>
  <si>
    <t>P1C5A3</t>
  </si>
  <si>
    <t>Tasa de variación de alumnos inscritos</t>
  </si>
  <si>
    <t>Porcentaje de alumnos que finalizan sus estudios de TSU, LIC-ING</t>
  </si>
  <si>
    <t>Porcentaje de cursos impartidos a estudiantes</t>
  </si>
  <si>
    <t>Porcentaje de docentes capacitados o actualizado</t>
  </si>
  <si>
    <t>Porcentaje de alumnos que reciben becas</t>
  </si>
  <si>
    <t>Porcentaje de alumnos atendidos en el área de psicopedagogía</t>
  </si>
  <si>
    <t>Porcentaje de actividades realizadas de difusión y promoción sobre la oferta educativa de la universidad</t>
  </si>
  <si>
    <t>Porcentaje de informes actividades presentados ante el H. Consejo Directivo</t>
  </si>
  <si>
    <t>Tasa de variación de Equipo Especializado adquiridos</t>
  </si>
  <si>
    <t>((Número de alumnos de nuevo ingreso inscritos en el ciclo escolar 2021-2022  / Número de alumnos de nuevo ingreso inscritos en el ciclo escolar anterior 2019-2021 .)-1)* 100</t>
  </si>
  <si>
    <t>((Número de alumnos por atender en el ciclo escolar 2021-2022  / Número de alumnos atendidos en el ciclo escolar anterior 2019-2021 .)-1)* 100</t>
  </si>
  <si>
    <t xml:space="preserve">(Total de egresado del ciclo escolar / Total de nuevo ingresos que se escribieron al primer grado al ciclo escolar a egresar)*100 </t>
  </si>
  <si>
    <t>(Número de cursos impartidos  / Número de cursos programados)* 100</t>
  </si>
  <si>
    <t>(Personal docente capacitado / Personal docente programado a capacitar)*100</t>
  </si>
  <si>
    <t>(Total de alumnos que
son atendidos en el área de psicopedagogía / Total de alumnos programados a ser atendidos en el área de psicopedagogía)*100</t>
  </si>
  <si>
    <t>(Número de publicaciones realizadas de la oferta educativa a través de medios masivos de comunicación (periódico) / Número de publicaciones programadas de la oferta educativa a través de medios masivos de comunicación (periódico)*100</t>
  </si>
  <si>
    <t>(Número de informes de actividades presentados / Número de informes actividades programados)*100</t>
  </si>
  <si>
    <t>(presupuesto ejercido para servicios personales / presupuesto asignado para servicios personales)*100</t>
  </si>
  <si>
    <t>(Número de mantenimientos realizados  / Número de mantenimientos programados)* 100</t>
  </si>
  <si>
    <t>((Número de equipos especializados por adquirir en el ejercicio fiscal 2021 / Número de equipos especializados adquiridos en el ejercicio fiscal 2020.)-1)* 100</t>
  </si>
  <si>
    <t>Matricula atendida</t>
  </si>
  <si>
    <t>Alumnos que finalizan sus estudios</t>
  </si>
  <si>
    <t>Cursos de actualización impartidos a docentes</t>
  </si>
  <si>
    <t>Atención Psicopedagógica</t>
  </si>
  <si>
    <t>Vinculación de la Universidad con empresas del sector productivo y social</t>
  </si>
  <si>
    <t>Actividades de difusión y promoción</t>
  </si>
  <si>
    <t>Informe de la situación que gurda nuestra institución</t>
  </si>
  <si>
    <t>Cumplimiento a la normatividad aplicable de la DGUTyP</t>
  </si>
  <si>
    <t>Adquisición de Equipo Especializado</t>
  </si>
  <si>
    <t>Publicaciones de la oferta educativa</t>
  </si>
  <si>
    <t>Realización de servicios personales</t>
  </si>
  <si>
    <t>Porcentaje de publicaciones realizadas de la oferta educativa a través de medios masivos de comunicación (periódico</t>
  </si>
  <si>
    <t>Porcentaje de mantenimientos realizados</t>
  </si>
  <si>
    <t>Prog. Anual</t>
  </si>
  <si>
    <t>Situa-ción</t>
  </si>
  <si>
    <t>Atención a la demanda de nuevo ingreso</t>
  </si>
  <si>
    <t>Tasa de variación de atención a la demanda de nuevo ingreso</t>
  </si>
  <si>
    <t>Atención a alumnos en actividades de servicios de tutorías</t>
  </si>
  <si>
    <t>Porcentaje de alumnos atendidos en servicios de Tutorías</t>
  </si>
  <si>
    <t>(Total de alumnos que
reciben tutorías / Total de alumnos programados a recibir turorías)*100</t>
  </si>
  <si>
    <t>(Total de alumnos que
reciben asesorías / Total de alumnos programados a recibir asesorías)*100</t>
  </si>
  <si>
    <t>Atención a alumnos por asesorías académicas</t>
  </si>
  <si>
    <t>Porcentaje de alumnos atendidos por asesorias académicas</t>
  </si>
  <si>
    <t>(Número de convenios firmados / Número de convenios programados)*100</t>
  </si>
  <si>
    <t>(Número de actividades realizadas de difusión y promoción / Número de actividades programadas de difusión y promoción)*100</t>
  </si>
  <si>
    <t>Porcentaje de auditorías externas realizadas</t>
  </si>
  <si>
    <t>(Número de auditorías externas realizadas / Número de auditorías externas programadas)*100</t>
  </si>
  <si>
    <t>Porcentaje de nómina pagada</t>
  </si>
  <si>
    <t>Reporte de avance del Programa Operativo Anual del Ejercicio Fiscal 2021 al 31 de Diciembre.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</si>
</sst>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.5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000000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4" fillId="0" borderId="0">
      <alignment wrapText="1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Alignment="1" applyProtection="1">
      <alignment horizontal="center" vertical="top" wrapText="1"/>
      <protection locked="0"/>
    </xf>
    <xf numFmtId="44" fontId="3" fillId="0" borderId="0" xfId="1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164" fontId="3" fillId="0" borderId="0" xfId="0" applyNumberFormat="1" applyFont="1" applyAlignment="1" applyProtection="1">
      <alignment horizontal="right" vertical="top"/>
      <protection locked="0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Font="1" applyAlignment="1"/>
    <xf numFmtId="43" fontId="0" fillId="0" borderId="0" xfId="4" applyFont="1"/>
    <xf numFmtId="43" fontId="0" fillId="0" borderId="0" xfId="0" applyNumberFormat="1"/>
    <xf numFmtId="165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center" vertical="top" wrapText="1"/>
      <protection locked="0"/>
    </xf>
    <xf numFmtId="4" fontId="0" fillId="0" borderId="0" xfId="0" applyNumberFormat="1"/>
    <xf numFmtId="0" fontId="11" fillId="0" borderId="0" xfId="0" applyFont="1"/>
    <xf numFmtId="8" fontId="3" fillId="0" borderId="0" xfId="0" applyNumberFormat="1" applyFont="1" applyAlignment="1" applyProtection="1">
      <alignment vertical="top"/>
      <protection locked="0"/>
    </xf>
    <xf numFmtId="44" fontId="2" fillId="0" borderId="0" xfId="1" applyFont="1" applyAlignment="1" applyProtection="1">
      <alignment horizontal="center" vertical="top" wrapText="1"/>
      <protection locked="0"/>
    </xf>
    <xf numFmtId="8" fontId="2" fillId="0" borderId="0" xfId="0" applyNumberFormat="1" applyFont="1" applyAlignment="1" applyProtection="1">
      <alignment vertical="top"/>
      <protection locked="0"/>
    </xf>
    <xf numFmtId="8" fontId="2" fillId="0" borderId="0" xfId="1" applyNumberFormat="1" applyFont="1" applyAlignment="1" applyProtection="1">
      <alignment horizontal="center" vertical="top" wrapText="1"/>
      <protection locked="0"/>
    </xf>
    <xf numFmtId="44" fontId="0" fillId="0" borderId="0" xfId="0" applyNumberFormat="1"/>
    <xf numFmtId="0" fontId="13" fillId="0" borderId="0" xfId="0" applyFont="1"/>
    <xf numFmtId="164" fontId="3" fillId="0" borderId="0" xfId="1" applyNumberFormat="1" applyFont="1" applyAlignment="1" applyProtection="1">
      <alignment horizontal="center" vertical="top" wrapText="1"/>
      <protection locked="0"/>
    </xf>
    <xf numFmtId="164" fontId="3" fillId="0" borderId="0" xfId="0" applyNumberFormat="1" applyFont="1" applyAlignment="1" applyProtection="1">
      <alignment vertical="top"/>
      <protection locked="0"/>
    </xf>
    <xf numFmtId="0" fontId="15" fillId="0" borderId="0" xfId="0" applyFont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4" borderId="7" xfId="0" applyFont="1" applyFill="1" applyBorder="1" applyAlignment="1">
      <alignment horizontal="center" vertical="center" wrapText="1"/>
    </xf>
    <xf numFmtId="0" fontId="18" fillId="4" borderId="7" xfId="0" applyNumberFormat="1" applyFont="1" applyFill="1" applyBorder="1" applyAlignment="1">
      <alignment horizontal="center" vertical="center" wrapText="1"/>
    </xf>
    <xf numFmtId="0" fontId="18" fillId="4" borderId="7" xfId="0" applyNumberFormat="1" applyFont="1" applyFill="1" applyBorder="1" applyAlignment="1" applyProtection="1">
      <alignment horizontal="center" vertical="center"/>
      <protection locked="0"/>
    </xf>
    <xf numFmtId="164" fontId="18" fillId="4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3" xfId="0" applyNumberFormat="1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19" fillId="0" borderId="3" xfId="0" applyFont="1" applyBorder="1" applyAlignment="1" applyProtection="1">
      <alignment horizontal="center" vertical="center" textRotation="90" wrapText="1"/>
      <protection locked="0"/>
    </xf>
    <xf numFmtId="0" fontId="19" fillId="0" borderId="2" xfId="0" applyFont="1" applyBorder="1" applyAlignment="1" applyProtection="1">
      <alignment horizontal="center" vertical="center" textRotation="90" wrapText="1"/>
      <protection locked="0"/>
    </xf>
    <xf numFmtId="0" fontId="19" fillId="0" borderId="6" xfId="0" applyFont="1" applyBorder="1" applyAlignment="1" applyProtection="1">
      <alignment horizontal="center" vertical="center" textRotation="90" wrapText="1"/>
      <protection locked="0"/>
    </xf>
    <xf numFmtId="0" fontId="19" fillId="0" borderId="7" xfId="0" applyFont="1" applyBorder="1" applyAlignment="1" applyProtection="1">
      <alignment horizontal="center" vertical="center" textRotation="90" wrapText="1"/>
      <protection locked="0"/>
    </xf>
    <xf numFmtId="164" fontId="13" fillId="2" borderId="6" xfId="0" applyNumberFormat="1" applyFont="1" applyFill="1" applyBorder="1" applyAlignment="1">
      <alignment horizontal="right" vertical="center"/>
    </xf>
    <xf numFmtId="164" fontId="13" fillId="0" borderId="6" xfId="0" applyNumberFormat="1" applyFont="1" applyBorder="1" applyAlignment="1">
      <alignment horizontal="right" vertical="center"/>
    </xf>
    <xf numFmtId="164" fontId="13" fillId="2" borderId="7" xfId="0" applyNumberFormat="1" applyFont="1" applyFill="1" applyBorder="1" applyAlignment="1">
      <alignment horizontal="right"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13" fillId="0" borderId="7" xfId="0" applyNumberFormat="1" applyFont="1" applyBorder="1" applyAlignment="1">
      <alignment horizontal="right" vertical="center"/>
    </xf>
    <xf numFmtId="164" fontId="13" fillId="2" borderId="7" xfId="1" applyNumberFormat="1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right" vertical="center"/>
    </xf>
    <xf numFmtId="164" fontId="13" fillId="0" borderId="3" xfId="0" applyNumberFormat="1" applyFont="1" applyBorder="1" applyAlignment="1">
      <alignment horizontal="right" vertical="center"/>
    </xf>
    <xf numFmtId="164" fontId="13" fillId="2" borderId="2" xfId="0" applyNumberFormat="1" applyFont="1" applyFill="1" applyBorder="1" applyAlignment="1">
      <alignment horizontal="right" vertical="center"/>
    </xf>
    <xf numFmtId="164" fontId="13" fillId="0" borderId="2" xfId="0" applyNumberFormat="1" applyFont="1" applyBorder="1" applyAlignment="1">
      <alignment horizontal="right" vertical="center"/>
    </xf>
    <xf numFmtId="164" fontId="13" fillId="2" borderId="2" xfId="1" applyNumberFormat="1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right" vertical="center"/>
    </xf>
    <xf numFmtId="164" fontId="14" fillId="2" borderId="7" xfId="0" applyNumberFormat="1" applyFont="1" applyFill="1" applyBorder="1" applyAlignment="1">
      <alignment horizontal="right" vertical="center"/>
    </xf>
    <xf numFmtId="164" fontId="14" fillId="2" borderId="7" xfId="1" applyNumberFormat="1" applyFont="1" applyFill="1" applyBorder="1" applyAlignment="1">
      <alignment horizontal="center" vertical="center"/>
    </xf>
    <xf numFmtId="164" fontId="13" fillId="0" borderId="9" xfId="0" applyNumberFormat="1" applyFont="1" applyBorder="1" applyAlignment="1">
      <alignment horizontal="right" vertical="center"/>
    </xf>
    <xf numFmtId="164" fontId="12" fillId="2" borderId="2" xfId="0" applyNumberFormat="1" applyFont="1" applyFill="1" applyBorder="1" applyAlignment="1">
      <alignment horizontal="right" vertical="center"/>
    </xf>
    <xf numFmtId="164" fontId="12" fillId="2" borderId="20" xfId="0" applyNumberFormat="1" applyFont="1" applyFill="1" applyBorder="1" applyAlignment="1">
      <alignment horizontal="right" vertical="center"/>
    </xf>
    <xf numFmtId="164" fontId="12" fillId="2" borderId="3" xfId="0" applyNumberFormat="1" applyFont="1" applyFill="1" applyBorder="1" applyAlignment="1">
      <alignment horizontal="right" vertical="center"/>
    </xf>
    <xf numFmtId="164" fontId="13" fillId="0" borderId="5" xfId="0" applyNumberFormat="1" applyFont="1" applyBorder="1" applyAlignment="1">
      <alignment horizontal="right" vertical="center"/>
    </xf>
    <xf numFmtId="164" fontId="13" fillId="2" borderId="11" xfId="1" applyNumberFormat="1" applyFont="1" applyFill="1" applyBorder="1" applyAlignment="1">
      <alignment horizontal="center" vertical="center"/>
    </xf>
    <xf numFmtId="164" fontId="24" fillId="2" borderId="9" xfId="0" applyNumberFormat="1" applyFont="1" applyFill="1" applyBorder="1" applyAlignment="1">
      <alignment horizontal="center" vertical="center"/>
    </xf>
    <xf numFmtId="164" fontId="24" fillId="2" borderId="11" xfId="0" applyNumberFormat="1" applyFont="1" applyFill="1" applyBorder="1" applyAlignment="1">
      <alignment horizontal="center" vertical="center"/>
    </xf>
    <xf numFmtId="164" fontId="24" fillId="2" borderId="5" xfId="0" applyNumberFormat="1" applyFont="1" applyFill="1" applyBorder="1" applyAlignment="1">
      <alignment horizontal="center" vertical="center"/>
    </xf>
    <xf numFmtId="164" fontId="24" fillId="2" borderId="4" xfId="0" applyNumberFormat="1" applyFont="1" applyFill="1" applyBorder="1" applyAlignment="1">
      <alignment horizontal="center" vertical="center"/>
    </xf>
    <xf numFmtId="164" fontId="24" fillId="2" borderId="7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25" fillId="2" borderId="9" xfId="0" applyNumberFormat="1" applyFont="1" applyFill="1" applyBorder="1" applyAlignment="1">
      <alignment horizontal="center" vertical="center"/>
    </xf>
    <xf numFmtId="164" fontId="25" fillId="2" borderId="11" xfId="0" applyNumberFormat="1" applyFont="1" applyFill="1" applyBorder="1" applyAlignment="1">
      <alignment horizontal="center" vertical="center"/>
    </xf>
    <xf numFmtId="164" fontId="24" fillId="2" borderId="19" xfId="0" applyNumberFormat="1" applyFont="1" applyFill="1" applyBorder="1" applyAlignment="1">
      <alignment horizontal="center" vertical="center"/>
    </xf>
    <xf numFmtId="164" fontId="24" fillId="2" borderId="18" xfId="0" applyNumberFormat="1" applyFont="1" applyFill="1" applyBorder="1" applyAlignment="1">
      <alignment horizontal="center" vertical="center"/>
    </xf>
    <xf numFmtId="164" fontId="24" fillId="2" borderId="17" xfId="0" applyNumberFormat="1" applyFont="1" applyFill="1" applyBorder="1" applyAlignment="1">
      <alignment horizontal="center" vertical="center"/>
    </xf>
    <xf numFmtId="164" fontId="13" fillId="2" borderId="20" xfId="0" applyNumberFormat="1" applyFont="1" applyFill="1" applyBorder="1" applyAlignment="1">
      <alignment horizontal="right" vertical="center"/>
    </xf>
    <xf numFmtId="164" fontId="13" fillId="0" borderId="20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center" vertical="center"/>
    </xf>
    <xf numFmtId="4" fontId="4" fillId="3" borderId="9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/>
    </xf>
    <xf numFmtId="0" fontId="21" fillId="9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6" xfId="2" applyNumberFormat="1" applyFont="1" applyBorder="1" applyAlignment="1">
      <alignment horizontal="center" vertical="center"/>
    </xf>
    <xf numFmtId="0" fontId="19" fillId="0" borderId="2" xfId="2" applyNumberFormat="1" applyFont="1" applyBorder="1" applyAlignment="1">
      <alignment horizontal="center" vertical="center"/>
    </xf>
    <xf numFmtId="2" fontId="21" fillId="2" borderId="6" xfId="0" applyNumberFormat="1" applyFont="1" applyFill="1" applyBorder="1" applyAlignment="1">
      <alignment horizontal="center" vertical="center"/>
    </xf>
    <xf numFmtId="2" fontId="21" fillId="2" borderId="2" xfId="0" applyNumberFormat="1" applyFont="1" applyFill="1" applyBorder="1" applyAlignment="1">
      <alignment horizontal="center" vertical="center"/>
    </xf>
    <xf numFmtId="2" fontId="21" fillId="2" borderId="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left" vertical="center"/>
    </xf>
    <xf numFmtId="0" fontId="19" fillId="0" borderId="7" xfId="2" applyNumberFormat="1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2" fontId="22" fillId="0" borderId="17" xfId="0" applyNumberFormat="1" applyFont="1" applyBorder="1" applyAlignment="1">
      <alignment horizontal="center" vertical="center"/>
    </xf>
    <xf numFmtId="2" fontId="22" fillId="0" borderId="1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2" fontId="22" fillId="0" borderId="5" xfId="0" applyNumberFormat="1" applyFont="1" applyBorder="1" applyAlignment="1">
      <alignment horizontal="center" vertical="center"/>
    </xf>
    <xf numFmtId="2" fontId="22" fillId="0" borderId="4" xfId="0" applyNumberFormat="1" applyFont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 wrapText="1"/>
    </xf>
    <xf numFmtId="0" fontId="20" fillId="4" borderId="7" xfId="0" applyNumberFormat="1" applyFont="1" applyFill="1" applyBorder="1" applyAlignment="1">
      <alignment horizontal="center" vertical="center" wrapText="1"/>
    </xf>
    <xf numFmtId="0" fontId="20" fillId="4" borderId="7" xfId="0" applyNumberFormat="1" applyFont="1" applyFill="1" applyBorder="1" applyAlignment="1" applyProtection="1">
      <alignment horizontal="center" vertical="center"/>
      <protection locked="0"/>
    </xf>
    <xf numFmtId="1" fontId="21" fillId="2" borderId="6" xfId="0" applyNumberFormat="1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2" fontId="21" fillId="2" borderId="3" xfId="0" applyNumberFormat="1" applyFont="1" applyFill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9" fillId="0" borderId="7" xfId="2" applyNumberFormat="1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21" fillId="5" borderId="14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0" fontId="21" fillId="8" borderId="7" xfId="0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/>
    </xf>
    <xf numFmtId="0" fontId="18" fillId="4" borderId="9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164" fontId="18" fillId="4" borderId="6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wrapText="1"/>
    </xf>
    <xf numFmtId="0" fontId="5" fillId="0" borderId="0" xfId="0" applyFont="1" applyAlignment="1">
      <alignment horizontal="right"/>
    </xf>
  </cellXfs>
  <cellStyles count="6">
    <cellStyle name="Millares" xfId="4" builtinId="3"/>
    <cellStyle name="Millares 2 3" xfId="5" xr:uid="{00000000-0005-0000-0000-000001000000}"/>
    <cellStyle name="Moneda" xfId="1" builtinId="4"/>
    <cellStyle name="Normal" xfId="0" builtinId="0"/>
    <cellStyle name="Normal 11 2" xfId="2" xr:uid="{00000000-0005-0000-0000-000004000000}"/>
    <cellStyle name="Normal 4" xfId="3" xr:uid="{00000000-0005-0000-0000-000005000000}"/>
  </cellStyles>
  <dxfs count="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132023</xdr:rowOff>
    </xdr:from>
    <xdr:to>
      <xdr:col>4</xdr:col>
      <xdr:colOff>263237</xdr:colOff>
      <xdr:row>72</xdr:row>
      <xdr:rowOff>145473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CF574C69-72D8-4824-8DC5-C66A158C0E63}"/>
            </a:ext>
          </a:extLst>
        </xdr:cNvPr>
        <xdr:cNvSpPr txBox="1">
          <a:spLocks noChangeArrowheads="1"/>
        </xdr:cNvSpPr>
      </xdr:nvSpPr>
      <xdr:spPr bwMode="auto">
        <a:xfrm>
          <a:off x="0" y="28851803"/>
          <a:ext cx="3577937" cy="1476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LIC. ISIDRO MARIN LÓPEZ</a:t>
          </a:r>
        </a:p>
        <a:p>
          <a:pPr algn="ctr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DPTO. DE PLANEACIÓN Y</a:t>
          </a:r>
        </a:p>
        <a:p>
          <a:pPr algn="ctr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EVALUACIÓN</a:t>
          </a:r>
          <a:r>
            <a:rPr lang="es-MX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6</xdr:col>
      <xdr:colOff>87587</xdr:colOff>
      <xdr:row>65</xdr:row>
      <xdr:rowOff>22258</xdr:rowOff>
    </xdr:from>
    <xdr:to>
      <xdr:col>26</xdr:col>
      <xdr:colOff>472966</xdr:colOff>
      <xdr:row>75</xdr:row>
      <xdr:rowOff>63730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AC1EEB0F-0289-4DCB-A3E0-70AC031646FD}"/>
            </a:ext>
          </a:extLst>
        </xdr:cNvPr>
        <xdr:cNvSpPr txBox="1">
          <a:spLocks noChangeArrowheads="1"/>
        </xdr:cNvSpPr>
      </xdr:nvSpPr>
      <xdr:spPr bwMode="auto">
        <a:xfrm>
          <a:off x="5150070" y="48851568"/>
          <a:ext cx="4046482" cy="1880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29</xdr:col>
      <xdr:colOff>118067</xdr:colOff>
      <xdr:row>65</xdr:row>
      <xdr:rowOff>1732</xdr:rowOff>
    </xdr:from>
    <xdr:to>
      <xdr:col>33</xdr:col>
      <xdr:colOff>481964</xdr:colOff>
      <xdr:row>71</xdr:row>
      <xdr:rowOff>112567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22E07A25-1E0E-4696-B3D4-91FEC8184A5E}"/>
            </a:ext>
          </a:extLst>
        </xdr:cNvPr>
        <xdr:cNvSpPr txBox="1">
          <a:spLocks noChangeArrowheads="1"/>
        </xdr:cNvSpPr>
      </xdr:nvSpPr>
      <xdr:spPr bwMode="auto">
        <a:xfrm>
          <a:off x="11643317" y="28843432"/>
          <a:ext cx="3640497" cy="1196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</a:p>
        <a:p>
          <a:pPr algn="ctr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NAPOLEON HERNANDEZ GARIBO</a:t>
          </a:r>
        </a:p>
        <a:p>
          <a:pPr algn="ctr" rtl="0">
            <a:defRPr sz="1000"/>
          </a:pPr>
          <a:r>
            <a:rPr lang="es-MX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4"/>
  <sheetViews>
    <sheetView tabSelected="1" view="pageLayout" topLeftCell="B1" zoomScale="87" zoomScaleNormal="100" zoomScalePageLayoutView="87" workbookViewId="0">
      <selection activeCell="H46" sqref="H46:AA46"/>
    </sheetView>
  </sheetViews>
  <sheetFormatPr baseColWidth="10" defaultColWidth="10.77734375" defaultRowHeight="14.4" x14ac:dyDescent="0.3"/>
  <cols>
    <col min="1" max="1" width="4.33203125" customWidth="1"/>
    <col min="2" max="2" width="14.33203125" customWidth="1"/>
    <col min="3" max="3" width="14.44140625" customWidth="1"/>
    <col min="4" max="4" width="8.77734375" customWidth="1"/>
    <col min="6" max="6" width="18.44140625" customWidth="1"/>
    <col min="7" max="7" width="7.21875" customWidth="1"/>
    <col min="8" max="13" width="2.109375" style="14" customWidth="1"/>
    <col min="14" max="16" width="2.109375" style="16" customWidth="1"/>
    <col min="17" max="19" width="2.109375" style="14" customWidth="1"/>
    <col min="20" max="22" width="2.109375" style="16" customWidth="1"/>
    <col min="23" max="25" width="2.109375" style="14" customWidth="1"/>
    <col min="26" max="26" width="6.6640625" style="13" customWidth="1"/>
    <col min="27" max="27" width="9.109375" style="1" customWidth="1"/>
    <col min="28" max="28" width="14.44140625" style="2" customWidth="1"/>
    <col min="29" max="29" width="13.5546875" style="3" customWidth="1"/>
    <col min="30" max="30" width="12.6640625" style="3" customWidth="1"/>
    <col min="31" max="31" width="12.109375" style="3" customWidth="1"/>
    <col min="32" max="32" width="13.21875" style="3" customWidth="1"/>
    <col min="33" max="33" width="12.109375" style="3" customWidth="1"/>
    <col min="34" max="34" width="13.5546875" style="4" customWidth="1"/>
    <col min="35" max="35" width="9.88671875" style="1" customWidth="1"/>
    <col min="36" max="36" width="14.77734375" bestFit="1" customWidth="1"/>
  </cols>
  <sheetData>
    <row r="1" spans="1:37" ht="40.799999999999997" customHeight="1" x14ac:dyDescent="0.3">
      <c r="A1" s="82" t="s">
        <v>101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</row>
    <row r="2" spans="1:37" ht="21" customHeight="1" x14ac:dyDescent="0.3">
      <c r="A2" s="153" t="s">
        <v>9</v>
      </c>
      <c r="B2" s="153"/>
      <c r="C2" s="153"/>
      <c r="D2" s="106" t="s">
        <v>45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7"/>
      <c r="AC2" s="7"/>
      <c r="AD2" s="7"/>
      <c r="AE2" s="7"/>
    </row>
    <row r="3" spans="1:37" ht="22.2" customHeight="1" x14ac:dyDescent="0.3">
      <c r="A3" s="153" t="s">
        <v>14</v>
      </c>
      <c r="B3" s="153"/>
      <c r="C3" s="153"/>
      <c r="D3" s="107">
        <v>15050997.439999999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5"/>
      <c r="AC3" s="5"/>
      <c r="AD3" s="5"/>
      <c r="AE3" s="5"/>
    </row>
    <row r="4" spans="1:37" ht="18.600000000000001" customHeight="1" x14ac:dyDescent="0.3">
      <c r="A4" s="153" t="s">
        <v>10</v>
      </c>
      <c r="B4" s="153"/>
      <c r="C4" s="153"/>
      <c r="D4" s="28" t="s">
        <v>19</v>
      </c>
      <c r="E4" s="28"/>
      <c r="F4" s="28"/>
      <c r="G4" s="28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8"/>
      <c r="AB4" s="5"/>
      <c r="AC4" s="5"/>
      <c r="AD4" s="5"/>
      <c r="AE4" s="5"/>
    </row>
    <row r="5" spans="1:37" ht="34.200000000000003" customHeight="1" x14ac:dyDescent="0.3">
      <c r="A5" s="162" t="s">
        <v>13</v>
      </c>
      <c r="B5" s="162"/>
      <c r="C5" s="162"/>
      <c r="D5" s="106" t="s">
        <v>15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5"/>
      <c r="AC5" s="5"/>
      <c r="AD5" s="5"/>
      <c r="AE5" s="5"/>
    </row>
    <row r="6" spans="1:37" x14ac:dyDescent="0.3">
      <c r="A6" s="6"/>
      <c r="B6" s="6"/>
      <c r="C6" s="5"/>
      <c r="D6" s="5"/>
      <c r="E6" s="5"/>
      <c r="F6" s="5"/>
      <c r="G6" s="5"/>
      <c r="H6" s="12"/>
      <c r="I6" s="12"/>
      <c r="J6" s="11"/>
      <c r="K6" s="11"/>
      <c r="L6" s="11"/>
      <c r="M6" s="11"/>
      <c r="N6" s="11"/>
      <c r="O6" s="11"/>
      <c r="P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5"/>
      <c r="AB6" s="163"/>
      <c r="AC6" s="163"/>
      <c r="AD6" s="15"/>
      <c r="AE6" s="15"/>
      <c r="AF6" s="8"/>
      <c r="AG6" s="8"/>
      <c r="AH6" s="8"/>
      <c r="AI6" s="8"/>
    </row>
    <row r="7" spans="1:37" ht="15" thickBot="1" x14ac:dyDescent="0.35"/>
    <row r="8" spans="1:37" s="24" customFormat="1" ht="21.6" customHeight="1" x14ac:dyDescent="0.25">
      <c r="A8" s="158" t="s">
        <v>0</v>
      </c>
      <c r="B8" s="130" t="s">
        <v>1</v>
      </c>
      <c r="C8" s="130" t="s">
        <v>2</v>
      </c>
      <c r="D8" s="130" t="s">
        <v>3</v>
      </c>
      <c r="E8" s="130"/>
      <c r="F8" s="130"/>
      <c r="G8" s="130" t="s">
        <v>87</v>
      </c>
      <c r="H8" s="160" t="s">
        <v>42</v>
      </c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83" t="s">
        <v>86</v>
      </c>
      <c r="AA8" s="130" t="s">
        <v>8</v>
      </c>
      <c r="AB8" s="161" t="s">
        <v>18</v>
      </c>
      <c r="AC8" s="161"/>
      <c r="AD8" s="161"/>
      <c r="AE8" s="161"/>
      <c r="AF8" s="161"/>
      <c r="AG8" s="161"/>
      <c r="AH8" s="161"/>
      <c r="AI8" s="154" t="s">
        <v>8</v>
      </c>
    </row>
    <row r="9" spans="1:37" s="24" customFormat="1" ht="27.6" customHeight="1" thickBot="1" x14ac:dyDescent="0.3">
      <c r="A9" s="159"/>
      <c r="B9" s="131"/>
      <c r="C9" s="131"/>
      <c r="D9" s="30" t="s">
        <v>4</v>
      </c>
      <c r="E9" s="30" t="s">
        <v>5</v>
      </c>
      <c r="F9" s="30" t="s">
        <v>6</v>
      </c>
      <c r="G9" s="131"/>
      <c r="H9" s="117">
        <v>1</v>
      </c>
      <c r="I9" s="117"/>
      <c r="J9" s="117"/>
      <c r="K9" s="118">
        <v>2</v>
      </c>
      <c r="L9" s="118"/>
      <c r="M9" s="118"/>
      <c r="N9" s="117">
        <v>3</v>
      </c>
      <c r="O9" s="117"/>
      <c r="P9" s="117"/>
      <c r="Q9" s="117">
        <v>4</v>
      </c>
      <c r="R9" s="117"/>
      <c r="S9" s="117"/>
      <c r="T9" s="117">
        <v>5</v>
      </c>
      <c r="U9" s="117"/>
      <c r="V9" s="117"/>
      <c r="W9" s="117">
        <v>6</v>
      </c>
      <c r="X9" s="117"/>
      <c r="Y9" s="117"/>
      <c r="Z9" s="84"/>
      <c r="AA9" s="131"/>
      <c r="AB9" s="31">
        <v>1</v>
      </c>
      <c r="AC9" s="32">
        <v>2</v>
      </c>
      <c r="AD9" s="32">
        <v>3</v>
      </c>
      <c r="AE9" s="32">
        <v>4</v>
      </c>
      <c r="AF9" s="32">
        <v>5</v>
      </c>
      <c r="AG9" s="32">
        <v>6</v>
      </c>
      <c r="AH9" s="33" t="s">
        <v>7</v>
      </c>
      <c r="AI9" s="155"/>
    </row>
    <row r="10" spans="1:37" ht="121.2" customHeight="1" x14ac:dyDescent="0.3">
      <c r="A10" s="91">
        <v>1</v>
      </c>
      <c r="B10" s="93" t="s">
        <v>46</v>
      </c>
      <c r="C10" s="156" t="s">
        <v>88</v>
      </c>
      <c r="D10" s="134" t="s">
        <v>21</v>
      </c>
      <c r="E10" s="99" t="s">
        <v>89</v>
      </c>
      <c r="F10" s="99" t="s">
        <v>62</v>
      </c>
      <c r="G10" s="41" t="s">
        <v>11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>
        <v>280</v>
      </c>
      <c r="U10" s="122"/>
      <c r="V10" s="122"/>
      <c r="W10" s="122"/>
      <c r="X10" s="122"/>
      <c r="Y10" s="122"/>
      <c r="Z10" s="36">
        <f>H10+K10+Q10+W10+N10+T10</f>
        <v>280</v>
      </c>
      <c r="AA10" s="103">
        <f>Z11/Z10*100</f>
        <v>100</v>
      </c>
      <c r="AB10" s="44">
        <v>14370.82</v>
      </c>
      <c r="AC10" s="44">
        <v>34663.75</v>
      </c>
      <c r="AD10" s="44">
        <v>6883.48</v>
      </c>
      <c r="AE10" s="44">
        <v>34663.75</v>
      </c>
      <c r="AF10" s="44">
        <v>12327.9</v>
      </c>
      <c r="AG10" s="44">
        <v>34654.67</v>
      </c>
      <c r="AH10" s="63">
        <f t="shared" ref="AH10:AH32" si="0">SUM(AB10:AG10)</f>
        <v>137564.37</v>
      </c>
      <c r="AI10" s="112">
        <f>AH11/AH10*100</f>
        <v>100</v>
      </c>
    </row>
    <row r="11" spans="1:37" ht="112.2" customHeight="1" thickBot="1" x14ac:dyDescent="0.35">
      <c r="A11" s="92"/>
      <c r="B11" s="94"/>
      <c r="C11" s="157"/>
      <c r="D11" s="135"/>
      <c r="E11" s="100"/>
      <c r="F11" s="100"/>
      <c r="G11" s="42" t="s">
        <v>12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>
        <v>280</v>
      </c>
      <c r="U11" s="123"/>
      <c r="V11" s="123"/>
      <c r="W11" s="123"/>
      <c r="X11" s="123"/>
      <c r="Y11" s="123"/>
      <c r="Z11" s="37">
        <f t="shared" ref="Z11:Z45" si="1">H11+K11+Q11+W11+N11+T11</f>
        <v>280</v>
      </c>
      <c r="AA11" s="105"/>
      <c r="AB11" s="47">
        <v>14370.82</v>
      </c>
      <c r="AC11" s="47">
        <v>34663.75</v>
      </c>
      <c r="AD11" s="47">
        <v>6883.48</v>
      </c>
      <c r="AE11" s="48">
        <v>34663.75</v>
      </c>
      <c r="AF11" s="48">
        <v>12327.9</v>
      </c>
      <c r="AG11" s="48">
        <v>34654.67</v>
      </c>
      <c r="AH11" s="64">
        <f t="shared" si="0"/>
        <v>137564.37</v>
      </c>
      <c r="AI11" s="113"/>
      <c r="AK11" s="17"/>
    </row>
    <row r="12" spans="1:37" ht="96" customHeight="1" x14ac:dyDescent="0.3">
      <c r="A12" s="91">
        <v>2</v>
      </c>
      <c r="B12" s="93" t="s">
        <v>46</v>
      </c>
      <c r="C12" s="95" t="s">
        <v>73</v>
      </c>
      <c r="D12" s="138" t="s">
        <v>24</v>
      </c>
      <c r="E12" s="136" t="s">
        <v>53</v>
      </c>
      <c r="F12" s="136" t="s">
        <v>63</v>
      </c>
      <c r="G12" s="41" t="s">
        <v>11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>
        <v>650</v>
      </c>
      <c r="U12" s="122"/>
      <c r="V12" s="122"/>
      <c r="W12" s="122"/>
      <c r="X12" s="122"/>
      <c r="Y12" s="122"/>
      <c r="Z12" s="36">
        <f t="shared" si="1"/>
        <v>650</v>
      </c>
      <c r="AA12" s="103">
        <f>Z13/Z12*100</f>
        <v>100</v>
      </c>
      <c r="AB12" s="44">
        <v>14370.82</v>
      </c>
      <c r="AC12" s="44">
        <v>34663.75</v>
      </c>
      <c r="AD12" s="44">
        <v>6883.48</v>
      </c>
      <c r="AE12" s="44">
        <v>34663.75</v>
      </c>
      <c r="AF12" s="44">
        <v>12327.9</v>
      </c>
      <c r="AG12" s="44">
        <v>34654.67</v>
      </c>
      <c r="AH12" s="63">
        <f t="shared" si="0"/>
        <v>137564.37</v>
      </c>
      <c r="AI12" s="112">
        <f>AH13/AH12*100</f>
        <v>100</v>
      </c>
    </row>
    <row r="13" spans="1:37" ht="108" customHeight="1" thickBot="1" x14ac:dyDescent="0.35">
      <c r="A13" s="92"/>
      <c r="B13" s="94"/>
      <c r="C13" s="96"/>
      <c r="D13" s="139"/>
      <c r="E13" s="137"/>
      <c r="F13" s="137"/>
      <c r="G13" s="42" t="s">
        <v>12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>
        <v>650</v>
      </c>
      <c r="U13" s="123"/>
      <c r="V13" s="123"/>
      <c r="W13" s="123"/>
      <c r="X13" s="123"/>
      <c r="Y13" s="123"/>
      <c r="Z13" s="37">
        <f t="shared" si="1"/>
        <v>650</v>
      </c>
      <c r="AA13" s="105"/>
      <c r="AB13" s="47">
        <v>14370.82</v>
      </c>
      <c r="AC13" s="47">
        <v>34663.75</v>
      </c>
      <c r="AD13" s="47">
        <v>6883.48</v>
      </c>
      <c r="AE13" s="48">
        <v>34663.75</v>
      </c>
      <c r="AF13" s="48">
        <v>12327.9</v>
      </c>
      <c r="AG13" s="48">
        <v>34654.67</v>
      </c>
      <c r="AH13" s="64">
        <f t="shared" si="0"/>
        <v>137564.37</v>
      </c>
      <c r="AI13" s="113"/>
    </row>
    <row r="14" spans="1:37" ht="93.6" customHeight="1" x14ac:dyDescent="0.3">
      <c r="A14" s="91">
        <v>3</v>
      </c>
      <c r="B14" s="93" t="s">
        <v>46</v>
      </c>
      <c r="C14" s="95" t="s">
        <v>74</v>
      </c>
      <c r="D14" s="138" t="s">
        <v>25</v>
      </c>
      <c r="E14" s="124" t="s">
        <v>54</v>
      </c>
      <c r="F14" s="124" t="s">
        <v>64</v>
      </c>
      <c r="G14" s="41" t="s">
        <v>11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>
        <v>79</v>
      </c>
      <c r="R14" s="122"/>
      <c r="S14" s="122"/>
      <c r="T14" s="122"/>
      <c r="U14" s="122"/>
      <c r="V14" s="122"/>
      <c r="W14" s="122"/>
      <c r="X14" s="122"/>
      <c r="Y14" s="122"/>
      <c r="Z14" s="36">
        <f t="shared" si="1"/>
        <v>79</v>
      </c>
      <c r="AA14" s="103">
        <f>Z15/Z14*100</f>
        <v>100</v>
      </c>
      <c r="AB14" s="44">
        <v>14370.82</v>
      </c>
      <c r="AC14" s="44">
        <v>34663.75</v>
      </c>
      <c r="AD14" s="44">
        <v>6883.48</v>
      </c>
      <c r="AE14" s="44">
        <v>34663.75</v>
      </c>
      <c r="AF14" s="44">
        <v>12327.9</v>
      </c>
      <c r="AG14" s="44">
        <v>34654.67</v>
      </c>
      <c r="AH14" s="63">
        <f t="shared" si="0"/>
        <v>137564.37</v>
      </c>
      <c r="AI14" s="112">
        <f>AH15/AH14*100</f>
        <v>100</v>
      </c>
    </row>
    <row r="15" spans="1:37" ht="77.400000000000006" customHeight="1" thickBot="1" x14ac:dyDescent="0.35">
      <c r="A15" s="92"/>
      <c r="B15" s="94"/>
      <c r="C15" s="96"/>
      <c r="D15" s="139"/>
      <c r="E15" s="125"/>
      <c r="F15" s="125"/>
      <c r="G15" s="42" t="s">
        <v>12</v>
      </c>
      <c r="H15" s="123"/>
      <c r="I15" s="123"/>
      <c r="J15" s="123"/>
      <c r="K15" s="126"/>
      <c r="L15" s="126"/>
      <c r="M15" s="126"/>
      <c r="N15" s="123"/>
      <c r="O15" s="123"/>
      <c r="P15" s="123"/>
      <c r="Q15" s="123">
        <v>79</v>
      </c>
      <c r="R15" s="123"/>
      <c r="S15" s="123"/>
      <c r="T15" s="123"/>
      <c r="U15" s="123"/>
      <c r="V15" s="123"/>
      <c r="W15" s="123"/>
      <c r="X15" s="123"/>
      <c r="Y15" s="123"/>
      <c r="Z15" s="37">
        <f t="shared" si="1"/>
        <v>79</v>
      </c>
      <c r="AA15" s="105"/>
      <c r="AB15" s="47">
        <v>14370.82</v>
      </c>
      <c r="AC15" s="47">
        <v>34663.75</v>
      </c>
      <c r="AD15" s="47">
        <v>6883.48</v>
      </c>
      <c r="AE15" s="48">
        <v>34663.75</v>
      </c>
      <c r="AF15" s="48">
        <v>12327.9</v>
      </c>
      <c r="AG15" s="48">
        <v>34654.67</v>
      </c>
      <c r="AH15" s="64">
        <f t="shared" si="0"/>
        <v>137564.37</v>
      </c>
      <c r="AI15" s="113"/>
    </row>
    <row r="16" spans="1:37" ht="84.6" customHeight="1" x14ac:dyDescent="0.3">
      <c r="A16" s="91">
        <v>4</v>
      </c>
      <c r="B16" s="93" t="s">
        <v>20</v>
      </c>
      <c r="C16" s="95" t="s">
        <v>36</v>
      </c>
      <c r="D16" s="138" t="s">
        <v>26</v>
      </c>
      <c r="E16" s="124" t="s">
        <v>55</v>
      </c>
      <c r="F16" s="124" t="s">
        <v>65</v>
      </c>
      <c r="G16" s="41" t="s">
        <v>11</v>
      </c>
      <c r="H16" s="122">
        <v>1</v>
      </c>
      <c r="I16" s="122"/>
      <c r="J16" s="122"/>
      <c r="K16" s="122"/>
      <c r="L16" s="122"/>
      <c r="M16" s="122"/>
      <c r="N16" s="122">
        <v>1</v>
      </c>
      <c r="O16" s="122"/>
      <c r="P16" s="122"/>
      <c r="Q16" s="122"/>
      <c r="R16" s="122"/>
      <c r="S16" s="122"/>
      <c r="T16" s="122">
        <v>1</v>
      </c>
      <c r="U16" s="122"/>
      <c r="V16" s="122"/>
      <c r="W16" s="122"/>
      <c r="X16" s="122"/>
      <c r="Y16" s="122"/>
      <c r="Z16" s="36">
        <f t="shared" si="1"/>
        <v>3</v>
      </c>
      <c r="AA16" s="103">
        <f>Z17/Z16*100</f>
        <v>100</v>
      </c>
      <c r="AB16" s="49">
        <v>19936.990000000002</v>
      </c>
      <c r="AC16" s="50">
        <v>34663.75</v>
      </c>
      <c r="AD16" s="49">
        <v>19936.990000000002</v>
      </c>
      <c r="AE16" s="50">
        <v>34663.75</v>
      </c>
      <c r="AF16" s="49">
        <v>19936.990000000002</v>
      </c>
      <c r="AG16" s="50">
        <v>34654.67</v>
      </c>
      <c r="AH16" s="65">
        <f t="shared" si="0"/>
        <v>163793.14000000001</v>
      </c>
      <c r="AI16" s="109">
        <f>AH17/AH16*100</f>
        <v>100</v>
      </c>
    </row>
    <row r="17" spans="1:37" ht="88.8" customHeight="1" thickBot="1" x14ac:dyDescent="0.35">
      <c r="A17" s="92"/>
      <c r="B17" s="94"/>
      <c r="C17" s="96"/>
      <c r="D17" s="139"/>
      <c r="E17" s="125"/>
      <c r="F17" s="125"/>
      <c r="G17" s="42" t="s">
        <v>12</v>
      </c>
      <c r="H17" s="129">
        <v>1</v>
      </c>
      <c r="I17" s="129"/>
      <c r="J17" s="129"/>
      <c r="K17" s="129"/>
      <c r="L17" s="129"/>
      <c r="M17" s="129"/>
      <c r="N17" s="129">
        <v>1</v>
      </c>
      <c r="O17" s="129"/>
      <c r="P17" s="129"/>
      <c r="Q17" s="129"/>
      <c r="R17" s="129"/>
      <c r="S17" s="129"/>
      <c r="T17" s="129">
        <v>1</v>
      </c>
      <c r="U17" s="129"/>
      <c r="V17" s="129"/>
      <c r="W17" s="129"/>
      <c r="X17" s="129"/>
      <c r="Y17" s="129"/>
      <c r="Z17" s="37">
        <f t="shared" si="1"/>
        <v>3</v>
      </c>
      <c r="AA17" s="105"/>
      <c r="AB17" s="51">
        <v>19936.990000000002</v>
      </c>
      <c r="AC17" s="52">
        <v>34663.75</v>
      </c>
      <c r="AD17" s="51">
        <v>19936.990000000002</v>
      </c>
      <c r="AE17" s="50">
        <v>34663.75</v>
      </c>
      <c r="AF17" s="49">
        <v>19936.990000000002</v>
      </c>
      <c r="AG17" s="50">
        <v>34654.67</v>
      </c>
      <c r="AH17" s="66">
        <f t="shared" si="0"/>
        <v>163793.14000000001</v>
      </c>
      <c r="AI17" s="110"/>
    </row>
    <row r="18" spans="1:37" ht="76.2" customHeight="1" x14ac:dyDescent="0.3">
      <c r="A18" s="91">
        <v>5</v>
      </c>
      <c r="B18" s="93" t="s">
        <v>20</v>
      </c>
      <c r="C18" s="95" t="s">
        <v>75</v>
      </c>
      <c r="D18" s="138" t="s">
        <v>48</v>
      </c>
      <c r="E18" s="124" t="s">
        <v>56</v>
      </c>
      <c r="F18" s="124" t="s">
        <v>66</v>
      </c>
      <c r="G18" s="41" t="s">
        <v>11</v>
      </c>
      <c r="H18" s="116">
        <v>34</v>
      </c>
      <c r="I18" s="116"/>
      <c r="J18" s="116"/>
      <c r="K18" s="116"/>
      <c r="L18" s="116"/>
      <c r="M18" s="116"/>
      <c r="N18" s="116">
        <v>34</v>
      </c>
      <c r="O18" s="116"/>
      <c r="P18" s="116"/>
      <c r="Q18" s="116"/>
      <c r="R18" s="116"/>
      <c r="S18" s="116"/>
      <c r="T18" s="116">
        <v>34</v>
      </c>
      <c r="U18" s="116"/>
      <c r="V18" s="116"/>
      <c r="W18" s="116"/>
      <c r="X18" s="116"/>
      <c r="Y18" s="116"/>
      <c r="Z18" s="36">
        <f t="shared" si="1"/>
        <v>102</v>
      </c>
      <c r="AA18" s="103">
        <f>Z19/Z18*100</f>
        <v>100</v>
      </c>
      <c r="AB18" s="43">
        <v>19936.990000000002</v>
      </c>
      <c r="AC18" s="44">
        <v>34663.75</v>
      </c>
      <c r="AD18" s="43">
        <v>19936.990000000002</v>
      </c>
      <c r="AE18" s="44">
        <v>34663.75</v>
      </c>
      <c r="AF18" s="43">
        <v>19937</v>
      </c>
      <c r="AG18" s="44">
        <v>34654.67</v>
      </c>
      <c r="AH18" s="63">
        <f t="shared" si="0"/>
        <v>163793.15000000002</v>
      </c>
      <c r="AI18" s="109">
        <f>AH19/AH18*100</f>
        <v>100</v>
      </c>
    </row>
    <row r="19" spans="1:37" ht="75.599999999999994" customHeight="1" thickBot="1" x14ac:dyDescent="0.35">
      <c r="A19" s="92"/>
      <c r="B19" s="94"/>
      <c r="C19" s="96"/>
      <c r="D19" s="139"/>
      <c r="E19" s="125"/>
      <c r="F19" s="125"/>
      <c r="G19" s="42" t="s">
        <v>12</v>
      </c>
      <c r="H19" s="108">
        <v>34</v>
      </c>
      <c r="I19" s="108"/>
      <c r="J19" s="108"/>
      <c r="K19" s="108"/>
      <c r="L19" s="108"/>
      <c r="M19" s="108"/>
      <c r="N19" s="108">
        <v>34</v>
      </c>
      <c r="O19" s="108"/>
      <c r="P19" s="108"/>
      <c r="Q19" s="108"/>
      <c r="R19" s="108"/>
      <c r="S19" s="108"/>
      <c r="T19" s="108">
        <v>34</v>
      </c>
      <c r="U19" s="108"/>
      <c r="V19" s="108"/>
      <c r="W19" s="108"/>
      <c r="X19" s="108"/>
      <c r="Y19" s="108"/>
      <c r="Z19" s="37">
        <f t="shared" si="1"/>
        <v>102</v>
      </c>
      <c r="AA19" s="105"/>
      <c r="AB19" s="45">
        <v>19936.990000000002</v>
      </c>
      <c r="AC19" s="47">
        <v>34663.75</v>
      </c>
      <c r="AD19" s="45">
        <v>19936.990000000002</v>
      </c>
      <c r="AE19" s="48">
        <v>34663.75</v>
      </c>
      <c r="AF19" s="48">
        <v>19937</v>
      </c>
      <c r="AG19" s="48">
        <v>34654.67</v>
      </c>
      <c r="AH19" s="64">
        <f t="shared" si="0"/>
        <v>163793.15000000002</v>
      </c>
      <c r="AI19" s="111"/>
    </row>
    <row r="20" spans="1:37" ht="88.8" customHeight="1" x14ac:dyDescent="0.3">
      <c r="A20" s="91">
        <v>6</v>
      </c>
      <c r="B20" s="93" t="s">
        <v>46</v>
      </c>
      <c r="C20" s="95" t="s">
        <v>16</v>
      </c>
      <c r="D20" s="142" t="s">
        <v>27</v>
      </c>
      <c r="E20" s="124" t="s">
        <v>57</v>
      </c>
      <c r="F20" s="124" t="s">
        <v>37</v>
      </c>
      <c r="G20" s="41" t="s">
        <v>11</v>
      </c>
      <c r="H20" s="116">
        <v>435</v>
      </c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36">
        <f t="shared" si="1"/>
        <v>435</v>
      </c>
      <c r="AA20" s="119">
        <f>Z21/Z20*100</f>
        <v>100</v>
      </c>
      <c r="AB20" s="44">
        <v>14370.82</v>
      </c>
      <c r="AC20" s="44">
        <v>34663.75</v>
      </c>
      <c r="AD20" s="44">
        <v>6883.48</v>
      </c>
      <c r="AE20" s="44">
        <v>34663.75</v>
      </c>
      <c r="AF20" s="44">
        <v>12327.9</v>
      </c>
      <c r="AG20" s="44">
        <v>34654.67</v>
      </c>
      <c r="AH20" s="63">
        <f t="shared" si="0"/>
        <v>137564.37</v>
      </c>
      <c r="AI20" s="112">
        <f>AH21/AH20*100</f>
        <v>100</v>
      </c>
    </row>
    <row r="21" spans="1:37" ht="88.8" customHeight="1" thickBot="1" x14ac:dyDescent="0.35">
      <c r="A21" s="92"/>
      <c r="B21" s="94"/>
      <c r="C21" s="96"/>
      <c r="D21" s="143"/>
      <c r="E21" s="125"/>
      <c r="F21" s="125"/>
      <c r="G21" s="42" t="s">
        <v>12</v>
      </c>
      <c r="H21" s="108">
        <v>435</v>
      </c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37">
        <f t="shared" si="1"/>
        <v>435</v>
      </c>
      <c r="AA21" s="120"/>
      <c r="AB21" s="52">
        <v>14370.82</v>
      </c>
      <c r="AC21" s="52">
        <v>34663.75</v>
      </c>
      <c r="AD21" s="52">
        <v>6883.48</v>
      </c>
      <c r="AE21" s="53">
        <v>34663.75</v>
      </c>
      <c r="AF21" s="53">
        <v>12327.9</v>
      </c>
      <c r="AG21" s="53">
        <v>34654.67</v>
      </c>
      <c r="AH21" s="66">
        <f t="shared" si="0"/>
        <v>137564.37</v>
      </c>
      <c r="AI21" s="113"/>
    </row>
    <row r="22" spans="1:37" ht="86.4" customHeight="1" x14ac:dyDescent="0.3">
      <c r="A22" s="91">
        <v>7</v>
      </c>
      <c r="B22" s="93" t="s">
        <v>20</v>
      </c>
      <c r="C22" s="95" t="s">
        <v>90</v>
      </c>
      <c r="D22" s="142" t="s">
        <v>28</v>
      </c>
      <c r="E22" s="124" t="s">
        <v>91</v>
      </c>
      <c r="F22" s="124" t="s">
        <v>92</v>
      </c>
      <c r="G22" s="41" t="s">
        <v>11</v>
      </c>
      <c r="H22" s="116">
        <v>562</v>
      </c>
      <c r="I22" s="116"/>
      <c r="J22" s="116"/>
      <c r="K22" s="116"/>
      <c r="L22" s="116"/>
      <c r="M22" s="116"/>
      <c r="N22" s="116">
        <v>492</v>
      </c>
      <c r="O22" s="116"/>
      <c r="P22" s="116"/>
      <c r="Q22" s="116"/>
      <c r="R22" s="116"/>
      <c r="S22" s="116"/>
      <c r="T22" s="116">
        <v>650</v>
      </c>
      <c r="U22" s="116"/>
      <c r="V22" s="116"/>
      <c r="W22" s="116"/>
      <c r="X22" s="116"/>
      <c r="Y22" s="116"/>
      <c r="Z22" s="36">
        <f t="shared" si="1"/>
        <v>1704</v>
      </c>
      <c r="AA22" s="103">
        <f>Z23/Z22*100</f>
        <v>100</v>
      </c>
      <c r="AB22" s="44">
        <v>14370.82</v>
      </c>
      <c r="AC22" s="44">
        <v>34663.75</v>
      </c>
      <c r="AD22" s="44">
        <v>6883.48</v>
      </c>
      <c r="AE22" s="44">
        <v>34663.75</v>
      </c>
      <c r="AF22" s="44">
        <v>12327.9</v>
      </c>
      <c r="AG22" s="44">
        <v>34654.67</v>
      </c>
      <c r="AH22" s="63">
        <f t="shared" si="0"/>
        <v>137564.37</v>
      </c>
      <c r="AI22" s="112">
        <f>AH23/AH22*100</f>
        <v>100</v>
      </c>
    </row>
    <row r="23" spans="1:37" ht="78.599999999999994" customHeight="1" thickBot="1" x14ac:dyDescent="0.35">
      <c r="A23" s="92"/>
      <c r="B23" s="94"/>
      <c r="C23" s="96"/>
      <c r="D23" s="143"/>
      <c r="E23" s="125"/>
      <c r="F23" s="125"/>
      <c r="G23" s="42" t="s">
        <v>12</v>
      </c>
      <c r="H23" s="108">
        <v>562</v>
      </c>
      <c r="I23" s="108"/>
      <c r="J23" s="108"/>
      <c r="K23" s="108"/>
      <c r="L23" s="108"/>
      <c r="M23" s="108"/>
      <c r="N23" s="108">
        <v>492</v>
      </c>
      <c r="O23" s="108"/>
      <c r="P23" s="108"/>
      <c r="Q23" s="108"/>
      <c r="R23" s="108"/>
      <c r="S23" s="108"/>
      <c r="T23" s="108">
        <v>650</v>
      </c>
      <c r="U23" s="108"/>
      <c r="V23" s="108"/>
      <c r="W23" s="108"/>
      <c r="X23" s="108"/>
      <c r="Y23" s="108"/>
      <c r="Z23" s="37">
        <f t="shared" si="1"/>
        <v>1704</v>
      </c>
      <c r="AA23" s="105"/>
      <c r="AB23" s="47">
        <v>14370.82</v>
      </c>
      <c r="AC23" s="47">
        <v>34663.75</v>
      </c>
      <c r="AD23" s="47">
        <v>6883.48</v>
      </c>
      <c r="AE23" s="48">
        <v>34663.75</v>
      </c>
      <c r="AF23" s="48">
        <v>12327.9</v>
      </c>
      <c r="AG23" s="48">
        <v>34654.67</v>
      </c>
      <c r="AH23" s="64">
        <f t="shared" si="0"/>
        <v>137564.37</v>
      </c>
      <c r="AI23" s="113"/>
    </row>
    <row r="24" spans="1:37" ht="75" customHeight="1" x14ac:dyDescent="0.3">
      <c r="A24" s="132">
        <v>8</v>
      </c>
      <c r="B24" s="144" t="s">
        <v>20</v>
      </c>
      <c r="C24" s="146" t="s">
        <v>94</v>
      </c>
      <c r="D24" s="140" t="s">
        <v>29</v>
      </c>
      <c r="E24" s="127" t="s">
        <v>95</v>
      </c>
      <c r="F24" s="127" t="s">
        <v>93</v>
      </c>
      <c r="G24" s="39" t="s">
        <v>11</v>
      </c>
      <c r="H24" s="152">
        <v>562</v>
      </c>
      <c r="I24" s="152"/>
      <c r="J24" s="152"/>
      <c r="K24" s="152"/>
      <c r="L24" s="152"/>
      <c r="M24" s="152"/>
      <c r="N24" s="152">
        <v>492</v>
      </c>
      <c r="O24" s="152"/>
      <c r="P24" s="152"/>
      <c r="Q24" s="152"/>
      <c r="R24" s="152"/>
      <c r="S24" s="152"/>
      <c r="T24" s="152">
        <v>650</v>
      </c>
      <c r="U24" s="152"/>
      <c r="V24" s="152"/>
      <c r="W24" s="152"/>
      <c r="X24" s="152"/>
      <c r="Y24" s="152"/>
      <c r="Z24" s="34">
        <f t="shared" si="1"/>
        <v>1704</v>
      </c>
      <c r="AA24" s="121">
        <f>Z25/Z24*100</f>
        <v>100</v>
      </c>
      <c r="AB24" s="50">
        <v>14370.82</v>
      </c>
      <c r="AC24" s="50">
        <v>34663.75</v>
      </c>
      <c r="AD24" s="50">
        <v>6883.48</v>
      </c>
      <c r="AE24" s="50">
        <v>34663.75</v>
      </c>
      <c r="AF24" s="50">
        <v>12327.9</v>
      </c>
      <c r="AG24" s="50">
        <v>34654.67</v>
      </c>
      <c r="AH24" s="65">
        <f t="shared" si="0"/>
        <v>137564.37</v>
      </c>
      <c r="AI24" s="114">
        <f>AH25/AH24*100</f>
        <v>100</v>
      </c>
    </row>
    <row r="25" spans="1:37" ht="76.2" customHeight="1" thickBot="1" x14ac:dyDescent="0.35">
      <c r="A25" s="133"/>
      <c r="B25" s="145"/>
      <c r="C25" s="147"/>
      <c r="D25" s="141"/>
      <c r="E25" s="128"/>
      <c r="F25" s="128"/>
      <c r="G25" s="40" t="s">
        <v>12</v>
      </c>
      <c r="H25" s="102">
        <v>562</v>
      </c>
      <c r="I25" s="102"/>
      <c r="J25" s="102"/>
      <c r="K25" s="102"/>
      <c r="L25" s="102"/>
      <c r="M25" s="102"/>
      <c r="N25" s="102">
        <v>492</v>
      </c>
      <c r="O25" s="102"/>
      <c r="P25" s="102"/>
      <c r="Q25" s="102"/>
      <c r="R25" s="102"/>
      <c r="S25" s="102"/>
      <c r="T25" s="102">
        <v>650</v>
      </c>
      <c r="U25" s="102"/>
      <c r="V25" s="102"/>
      <c r="W25" s="102"/>
      <c r="X25" s="102"/>
      <c r="Y25" s="102"/>
      <c r="Z25" s="35">
        <f t="shared" si="1"/>
        <v>1704</v>
      </c>
      <c r="AA25" s="104"/>
      <c r="AB25" s="47">
        <v>14370.82</v>
      </c>
      <c r="AC25" s="47">
        <v>34663.75</v>
      </c>
      <c r="AD25" s="47">
        <v>6883.48</v>
      </c>
      <c r="AE25" s="48">
        <v>34663.75</v>
      </c>
      <c r="AF25" s="48">
        <v>12327.9</v>
      </c>
      <c r="AG25" s="48">
        <v>34654.67</v>
      </c>
      <c r="AH25" s="64">
        <f>SUM(AB25:AG25)</f>
        <v>137564.37</v>
      </c>
      <c r="AI25" s="115"/>
    </row>
    <row r="26" spans="1:37" ht="91.2" customHeight="1" x14ac:dyDescent="0.3">
      <c r="A26" s="91">
        <v>9</v>
      </c>
      <c r="B26" s="93" t="s">
        <v>20</v>
      </c>
      <c r="C26" s="95" t="s">
        <v>76</v>
      </c>
      <c r="D26" s="142" t="s">
        <v>49</v>
      </c>
      <c r="E26" s="124" t="s">
        <v>58</v>
      </c>
      <c r="F26" s="124" t="s">
        <v>67</v>
      </c>
      <c r="G26" s="41" t="s">
        <v>11</v>
      </c>
      <c r="H26" s="101">
        <v>30</v>
      </c>
      <c r="I26" s="101"/>
      <c r="J26" s="101"/>
      <c r="K26" s="101"/>
      <c r="L26" s="101"/>
      <c r="M26" s="101"/>
      <c r="N26" s="101">
        <v>30</v>
      </c>
      <c r="O26" s="101"/>
      <c r="P26" s="101"/>
      <c r="Q26" s="101"/>
      <c r="R26" s="101"/>
      <c r="S26" s="101"/>
      <c r="T26" s="101">
        <v>30</v>
      </c>
      <c r="U26" s="101"/>
      <c r="V26" s="101"/>
      <c r="W26" s="101"/>
      <c r="X26" s="101"/>
      <c r="Y26" s="101"/>
      <c r="Z26" s="36">
        <f t="shared" si="1"/>
        <v>90</v>
      </c>
      <c r="AA26" s="103">
        <f>Z27/Z26*100</f>
        <v>95.555555555555557</v>
      </c>
      <c r="AB26" s="44">
        <v>14370.82</v>
      </c>
      <c r="AC26" s="44">
        <v>34663.75</v>
      </c>
      <c r="AD26" s="44">
        <v>6883.48</v>
      </c>
      <c r="AE26" s="44">
        <v>34663.75</v>
      </c>
      <c r="AF26" s="44">
        <v>12327.9</v>
      </c>
      <c r="AG26" s="44">
        <v>34654.67</v>
      </c>
      <c r="AH26" s="63">
        <f t="shared" si="0"/>
        <v>137564.37</v>
      </c>
      <c r="AI26" s="112">
        <f>AH27/AH26*100</f>
        <v>100</v>
      </c>
      <c r="AJ26" s="17"/>
    </row>
    <row r="27" spans="1:37" ht="92.4" customHeight="1" thickBot="1" x14ac:dyDescent="0.35">
      <c r="A27" s="92"/>
      <c r="B27" s="94"/>
      <c r="C27" s="96"/>
      <c r="D27" s="143"/>
      <c r="E27" s="125"/>
      <c r="F27" s="125"/>
      <c r="G27" s="42" t="s">
        <v>12</v>
      </c>
      <c r="H27" s="108">
        <v>27</v>
      </c>
      <c r="I27" s="108"/>
      <c r="J27" s="108"/>
      <c r="K27" s="108"/>
      <c r="L27" s="108"/>
      <c r="M27" s="108"/>
      <c r="N27" s="108">
        <v>29</v>
      </c>
      <c r="O27" s="108"/>
      <c r="P27" s="108"/>
      <c r="Q27" s="108"/>
      <c r="R27" s="108"/>
      <c r="S27" s="108"/>
      <c r="T27" s="108">
        <v>30</v>
      </c>
      <c r="U27" s="108"/>
      <c r="V27" s="108"/>
      <c r="W27" s="108"/>
      <c r="X27" s="108"/>
      <c r="Y27" s="108"/>
      <c r="Z27" s="37">
        <f t="shared" si="1"/>
        <v>86</v>
      </c>
      <c r="AA27" s="105"/>
      <c r="AB27" s="47">
        <v>14370.82</v>
      </c>
      <c r="AC27" s="47">
        <v>34663.75</v>
      </c>
      <c r="AD27" s="47">
        <v>6883.48</v>
      </c>
      <c r="AE27" s="48">
        <v>34663.75</v>
      </c>
      <c r="AF27" s="48">
        <v>12327.9</v>
      </c>
      <c r="AG27" s="48">
        <v>34654.67</v>
      </c>
      <c r="AH27" s="64">
        <f>SUM(AB27:AG27)</f>
        <v>137564.37</v>
      </c>
      <c r="AI27" s="113"/>
    </row>
    <row r="28" spans="1:37" ht="71.400000000000006" customHeight="1" x14ac:dyDescent="0.3">
      <c r="A28" s="91">
        <v>10</v>
      </c>
      <c r="B28" s="93" t="s">
        <v>22</v>
      </c>
      <c r="C28" s="95" t="s">
        <v>77</v>
      </c>
      <c r="D28" s="148" t="s">
        <v>30</v>
      </c>
      <c r="E28" s="124" t="s">
        <v>17</v>
      </c>
      <c r="F28" s="124" t="s">
        <v>96</v>
      </c>
      <c r="G28" s="41" t="s">
        <v>11</v>
      </c>
      <c r="H28" s="101">
        <v>2</v>
      </c>
      <c r="I28" s="101"/>
      <c r="J28" s="101"/>
      <c r="K28" s="101">
        <v>2</v>
      </c>
      <c r="L28" s="101"/>
      <c r="M28" s="101"/>
      <c r="N28" s="101">
        <v>2</v>
      </c>
      <c r="O28" s="101"/>
      <c r="P28" s="101"/>
      <c r="Q28" s="101">
        <v>2</v>
      </c>
      <c r="R28" s="101"/>
      <c r="S28" s="101"/>
      <c r="T28" s="101">
        <v>2</v>
      </c>
      <c r="U28" s="101"/>
      <c r="V28" s="101"/>
      <c r="W28" s="101">
        <v>2</v>
      </c>
      <c r="X28" s="101"/>
      <c r="Y28" s="101"/>
      <c r="Z28" s="36">
        <f t="shared" si="1"/>
        <v>12</v>
      </c>
      <c r="AA28" s="103">
        <f>Z29/Z28*100</f>
        <v>100</v>
      </c>
      <c r="AB28" s="50">
        <v>14370.82</v>
      </c>
      <c r="AC28" s="50">
        <v>34663.75</v>
      </c>
      <c r="AD28" s="50">
        <v>6883.48</v>
      </c>
      <c r="AE28" s="50">
        <v>34663.75</v>
      </c>
      <c r="AF28" s="50">
        <v>12327.9</v>
      </c>
      <c r="AG28" s="50">
        <v>34654.67</v>
      </c>
      <c r="AH28" s="65">
        <f t="shared" si="0"/>
        <v>137564.37</v>
      </c>
      <c r="AI28" s="112">
        <f>AH29/AH28*100</f>
        <v>100</v>
      </c>
      <c r="AK28" s="17"/>
    </row>
    <row r="29" spans="1:37" ht="80.400000000000006" customHeight="1" thickBot="1" x14ac:dyDescent="0.35">
      <c r="A29" s="92"/>
      <c r="B29" s="94"/>
      <c r="C29" s="96"/>
      <c r="D29" s="149"/>
      <c r="E29" s="125"/>
      <c r="F29" s="125"/>
      <c r="G29" s="42" t="s">
        <v>12</v>
      </c>
      <c r="H29" s="108">
        <v>2</v>
      </c>
      <c r="I29" s="108"/>
      <c r="J29" s="108"/>
      <c r="K29" s="108">
        <v>2</v>
      </c>
      <c r="L29" s="108"/>
      <c r="M29" s="108"/>
      <c r="N29" s="108">
        <v>2</v>
      </c>
      <c r="O29" s="108"/>
      <c r="P29" s="108"/>
      <c r="Q29" s="108">
        <v>2</v>
      </c>
      <c r="R29" s="108"/>
      <c r="S29" s="108"/>
      <c r="T29" s="108">
        <v>2</v>
      </c>
      <c r="U29" s="108"/>
      <c r="V29" s="108"/>
      <c r="W29" s="108">
        <v>2</v>
      </c>
      <c r="X29" s="108"/>
      <c r="Y29" s="108"/>
      <c r="Z29" s="37">
        <f t="shared" si="1"/>
        <v>12</v>
      </c>
      <c r="AA29" s="105"/>
      <c r="AB29" s="47">
        <v>14370.82</v>
      </c>
      <c r="AC29" s="47">
        <v>34663.75</v>
      </c>
      <c r="AD29" s="47">
        <v>6883.48</v>
      </c>
      <c r="AE29" s="67">
        <v>34663.75</v>
      </c>
      <c r="AF29" s="67">
        <v>12327.9</v>
      </c>
      <c r="AG29" s="67">
        <v>34654.67</v>
      </c>
      <c r="AH29" s="64">
        <f>SUM(AB29:AG29)</f>
        <v>137564.37</v>
      </c>
      <c r="AI29" s="113"/>
    </row>
    <row r="30" spans="1:37" ht="116.4" customHeight="1" x14ac:dyDescent="0.3">
      <c r="A30" s="91">
        <v>11</v>
      </c>
      <c r="B30" s="93" t="s">
        <v>22</v>
      </c>
      <c r="C30" s="95" t="s">
        <v>78</v>
      </c>
      <c r="D30" s="148" t="s">
        <v>31</v>
      </c>
      <c r="E30" s="93" t="s">
        <v>59</v>
      </c>
      <c r="F30" s="93" t="s">
        <v>97</v>
      </c>
      <c r="G30" s="41" t="s">
        <v>11</v>
      </c>
      <c r="H30" s="116"/>
      <c r="I30" s="116"/>
      <c r="J30" s="116"/>
      <c r="K30" s="116">
        <v>3</v>
      </c>
      <c r="L30" s="116"/>
      <c r="M30" s="116"/>
      <c r="N30" s="116">
        <v>3</v>
      </c>
      <c r="O30" s="116"/>
      <c r="P30" s="116"/>
      <c r="Q30" s="116">
        <v>4</v>
      </c>
      <c r="R30" s="116"/>
      <c r="S30" s="116"/>
      <c r="T30" s="116"/>
      <c r="U30" s="116"/>
      <c r="V30" s="116"/>
      <c r="W30" s="116"/>
      <c r="X30" s="116"/>
      <c r="Y30" s="116"/>
      <c r="Z30" s="36">
        <f t="shared" si="1"/>
        <v>10</v>
      </c>
      <c r="AA30" s="103">
        <f>Z31/Z30*100</f>
        <v>100</v>
      </c>
      <c r="AB30" s="44">
        <v>14370.82</v>
      </c>
      <c r="AC30" s="44">
        <v>34663.75</v>
      </c>
      <c r="AD30" s="44">
        <v>6883.48</v>
      </c>
      <c r="AE30" s="44">
        <v>34663.75</v>
      </c>
      <c r="AF30" s="44">
        <v>12327.9</v>
      </c>
      <c r="AG30" s="44">
        <v>34654.67</v>
      </c>
      <c r="AH30" s="63">
        <f t="shared" si="0"/>
        <v>137564.37</v>
      </c>
      <c r="AI30" s="112">
        <f>AH31/AH30*100</f>
        <v>100</v>
      </c>
    </row>
    <row r="31" spans="1:37" ht="106.8" customHeight="1" thickBot="1" x14ac:dyDescent="0.35">
      <c r="A31" s="92"/>
      <c r="B31" s="94"/>
      <c r="C31" s="96"/>
      <c r="D31" s="149"/>
      <c r="E31" s="94"/>
      <c r="F31" s="94"/>
      <c r="G31" s="42" t="s">
        <v>12</v>
      </c>
      <c r="H31" s="108"/>
      <c r="I31" s="108"/>
      <c r="J31" s="108"/>
      <c r="K31" s="108">
        <v>3</v>
      </c>
      <c r="L31" s="108"/>
      <c r="M31" s="108"/>
      <c r="N31" s="108">
        <v>3</v>
      </c>
      <c r="O31" s="108"/>
      <c r="P31" s="108"/>
      <c r="Q31" s="108">
        <v>4</v>
      </c>
      <c r="R31" s="108"/>
      <c r="S31" s="108"/>
      <c r="T31" s="108"/>
      <c r="U31" s="108"/>
      <c r="V31" s="108"/>
      <c r="W31" s="108"/>
      <c r="X31" s="108"/>
      <c r="Y31" s="108"/>
      <c r="Z31" s="37">
        <f t="shared" si="1"/>
        <v>10</v>
      </c>
      <c r="AA31" s="105"/>
      <c r="AB31" s="47">
        <v>14370.82</v>
      </c>
      <c r="AC31" s="47">
        <v>34663.75</v>
      </c>
      <c r="AD31" s="47">
        <v>6883.48</v>
      </c>
      <c r="AE31" s="68">
        <v>34663.75</v>
      </c>
      <c r="AF31" s="68">
        <v>12327.9</v>
      </c>
      <c r="AG31" s="68">
        <v>34654.67</v>
      </c>
      <c r="AH31" s="64">
        <f>SUM(AB31:AG31)</f>
        <v>137564.37</v>
      </c>
      <c r="AI31" s="113"/>
    </row>
    <row r="32" spans="1:37" ht="115.2" customHeight="1" x14ac:dyDescent="0.3">
      <c r="A32" s="91">
        <v>12</v>
      </c>
      <c r="B32" s="93" t="s">
        <v>22</v>
      </c>
      <c r="C32" s="95" t="s">
        <v>82</v>
      </c>
      <c r="D32" s="148" t="s">
        <v>32</v>
      </c>
      <c r="E32" s="136" t="s">
        <v>84</v>
      </c>
      <c r="F32" s="136" t="s">
        <v>68</v>
      </c>
      <c r="G32" s="41" t="s">
        <v>11</v>
      </c>
      <c r="H32" s="101">
        <v>8</v>
      </c>
      <c r="I32" s="101"/>
      <c r="J32" s="101"/>
      <c r="K32" s="101">
        <v>8</v>
      </c>
      <c r="L32" s="101"/>
      <c r="M32" s="101"/>
      <c r="N32" s="101">
        <v>8</v>
      </c>
      <c r="O32" s="101"/>
      <c r="P32" s="101"/>
      <c r="Q32" s="101">
        <v>8</v>
      </c>
      <c r="R32" s="101"/>
      <c r="S32" s="101"/>
      <c r="T32" s="101">
        <v>8</v>
      </c>
      <c r="U32" s="101"/>
      <c r="V32" s="101"/>
      <c r="W32" s="101">
        <v>8</v>
      </c>
      <c r="X32" s="101"/>
      <c r="Y32" s="101"/>
      <c r="Z32" s="36">
        <f t="shared" si="1"/>
        <v>48</v>
      </c>
      <c r="AA32" s="103">
        <f>Z33/Z32*100</f>
        <v>100</v>
      </c>
      <c r="AB32" s="49">
        <v>7713.32</v>
      </c>
      <c r="AC32" s="49">
        <v>7713.33</v>
      </c>
      <c r="AD32" s="49">
        <v>7713.33</v>
      </c>
      <c r="AE32" s="49">
        <v>7713.33</v>
      </c>
      <c r="AF32" s="49">
        <v>7713.34</v>
      </c>
      <c r="AG32" s="49">
        <v>7713.34</v>
      </c>
      <c r="AH32" s="65">
        <f t="shared" si="0"/>
        <v>46279.989999999991</v>
      </c>
      <c r="AI32" s="112">
        <f>AH33/AH32*100</f>
        <v>100</v>
      </c>
      <c r="AJ32" s="9"/>
      <c r="AK32" s="9"/>
    </row>
    <row r="33" spans="1:37" ht="141" customHeight="1" thickBot="1" x14ac:dyDescent="0.35">
      <c r="A33" s="92"/>
      <c r="B33" s="94"/>
      <c r="C33" s="96"/>
      <c r="D33" s="149"/>
      <c r="E33" s="137"/>
      <c r="F33" s="137"/>
      <c r="G33" s="42" t="s">
        <v>12</v>
      </c>
      <c r="H33" s="108">
        <v>8</v>
      </c>
      <c r="I33" s="108"/>
      <c r="J33" s="108"/>
      <c r="K33" s="108">
        <v>8</v>
      </c>
      <c r="L33" s="108"/>
      <c r="M33" s="108"/>
      <c r="N33" s="108">
        <v>8</v>
      </c>
      <c r="O33" s="108"/>
      <c r="P33" s="108"/>
      <c r="Q33" s="108">
        <v>8</v>
      </c>
      <c r="R33" s="108"/>
      <c r="S33" s="108"/>
      <c r="T33" s="108">
        <v>8</v>
      </c>
      <c r="U33" s="108"/>
      <c r="V33" s="108"/>
      <c r="W33" s="108">
        <v>8</v>
      </c>
      <c r="X33" s="108"/>
      <c r="Y33" s="108"/>
      <c r="Z33" s="37">
        <f t="shared" si="1"/>
        <v>48</v>
      </c>
      <c r="AA33" s="105"/>
      <c r="AB33" s="45">
        <v>7713.32</v>
      </c>
      <c r="AC33" s="45">
        <v>7713.33</v>
      </c>
      <c r="AD33" s="45">
        <v>7713.33</v>
      </c>
      <c r="AE33" s="68">
        <v>7713.33</v>
      </c>
      <c r="AF33" s="68">
        <v>7713.34</v>
      </c>
      <c r="AG33" s="68">
        <v>7713.34</v>
      </c>
      <c r="AH33" s="64">
        <f>SUM(AB33:AG33)</f>
        <v>46279.989999999991</v>
      </c>
      <c r="AI33" s="113"/>
      <c r="AJ33" s="9"/>
      <c r="AK33" s="9"/>
    </row>
    <row r="34" spans="1:37" ht="76.2" customHeight="1" x14ac:dyDescent="0.3">
      <c r="A34" s="91">
        <v>13</v>
      </c>
      <c r="B34" s="93" t="s">
        <v>47</v>
      </c>
      <c r="C34" s="95" t="s">
        <v>79</v>
      </c>
      <c r="D34" s="150" t="s">
        <v>33</v>
      </c>
      <c r="E34" s="136" t="s">
        <v>60</v>
      </c>
      <c r="F34" s="136" t="s">
        <v>69</v>
      </c>
      <c r="G34" s="41" t="s">
        <v>11</v>
      </c>
      <c r="H34" s="101"/>
      <c r="I34" s="101"/>
      <c r="J34" s="101"/>
      <c r="K34" s="101">
        <v>1</v>
      </c>
      <c r="L34" s="101"/>
      <c r="M34" s="101"/>
      <c r="N34" s="101"/>
      <c r="O34" s="101"/>
      <c r="P34" s="101"/>
      <c r="Q34" s="101">
        <v>1</v>
      </c>
      <c r="R34" s="101"/>
      <c r="S34" s="101"/>
      <c r="T34" s="101">
        <v>1</v>
      </c>
      <c r="U34" s="101"/>
      <c r="V34" s="101"/>
      <c r="W34" s="101"/>
      <c r="X34" s="101"/>
      <c r="Y34" s="101"/>
      <c r="Z34" s="36">
        <f t="shared" si="1"/>
        <v>3</v>
      </c>
      <c r="AA34" s="103">
        <f>Z35/Z34*100</f>
        <v>100</v>
      </c>
      <c r="AB34" s="44">
        <v>14370.82</v>
      </c>
      <c r="AC34" s="44">
        <v>34663.75</v>
      </c>
      <c r="AD34" s="44">
        <v>6883.48</v>
      </c>
      <c r="AE34" s="44">
        <v>34663.75</v>
      </c>
      <c r="AF34" s="44">
        <v>12327.9</v>
      </c>
      <c r="AG34" s="44">
        <v>34654.67</v>
      </c>
      <c r="AH34" s="63">
        <v>137564.37</v>
      </c>
      <c r="AI34" s="112">
        <f>AH35/AH34*100</f>
        <v>100</v>
      </c>
      <c r="AJ34" s="9"/>
      <c r="AK34" s="9"/>
    </row>
    <row r="35" spans="1:37" ht="111.6" customHeight="1" thickBot="1" x14ac:dyDescent="0.35">
      <c r="A35" s="92"/>
      <c r="B35" s="94"/>
      <c r="C35" s="96"/>
      <c r="D35" s="151"/>
      <c r="E35" s="137"/>
      <c r="F35" s="137"/>
      <c r="G35" s="42" t="s">
        <v>12</v>
      </c>
      <c r="H35" s="108"/>
      <c r="I35" s="108"/>
      <c r="J35" s="108"/>
      <c r="K35" s="108">
        <v>1</v>
      </c>
      <c r="L35" s="108"/>
      <c r="M35" s="108"/>
      <c r="N35" s="108"/>
      <c r="O35" s="108"/>
      <c r="P35" s="108"/>
      <c r="Q35" s="108">
        <v>1</v>
      </c>
      <c r="R35" s="108"/>
      <c r="S35" s="108"/>
      <c r="T35" s="108">
        <v>1</v>
      </c>
      <c r="U35" s="108"/>
      <c r="V35" s="108"/>
      <c r="W35" s="108"/>
      <c r="X35" s="108"/>
      <c r="Y35" s="108"/>
      <c r="Z35" s="37">
        <f t="shared" si="1"/>
        <v>3</v>
      </c>
      <c r="AA35" s="105"/>
      <c r="AB35" s="48">
        <v>14370.82</v>
      </c>
      <c r="AC35" s="48">
        <v>34663.75</v>
      </c>
      <c r="AD35" s="48">
        <v>6883.48</v>
      </c>
      <c r="AE35" s="48">
        <v>34663.75</v>
      </c>
      <c r="AF35" s="48">
        <v>12327.9</v>
      </c>
      <c r="AG35" s="48">
        <v>34654.67</v>
      </c>
      <c r="AH35" s="64">
        <f>SUM(AB35:AG35)</f>
        <v>137564.37</v>
      </c>
      <c r="AI35" s="113"/>
      <c r="AJ35" s="10"/>
    </row>
    <row r="36" spans="1:37" ht="87" customHeight="1" x14ac:dyDescent="0.3">
      <c r="A36" s="91">
        <v>14</v>
      </c>
      <c r="B36" s="93" t="s">
        <v>23</v>
      </c>
      <c r="C36" s="95" t="s">
        <v>80</v>
      </c>
      <c r="D36" s="150" t="s">
        <v>50</v>
      </c>
      <c r="E36" s="124" t="s">
        <v>98</v>
      </c>
      <c r="F36" s="124" t="s">
        <v>99</v>
      </c>
      <c r="G36" s="41" t="s">
        <v>11</v>
      </c>
      <c r="H36" s="101"/>
      <c r="I36" s="101"/>
      <c r="J36" s="101"/>
      <c r="K36" s="101"/>
      <c r="L36" s="101"/>
      <c r="M36" s="101"/>
      <c r="N36" s="101">
        <v>1</v>
      </c>
      <c r="O36" s="101"/>
      <c r="P36" s="101"/>
      <c r="Q36" s="101"/>
      <c r="R36" s="101"/>
      <c r="S36" s="101"/>
      <c r="T36" s="101">
        <v>1</v>
      </c>
      <c r="U36" s="101"/>
      <c r="V36" s="101"/>
      <c r="W36" s="101">
        <v>1</v>
      </c>
      <c r="X36" s="101"/>
      <c r="Y36" s="101"/>
      <c r="Z36" s="36">
        <f t="shared" si="1"/>
        <v>3</v>
      </c>
      <c r="AA36" s="103">
        <f>Z37/Z36*100</f>
        <v>100</v>
      </c>
      <c r="AB36" s="50">
        <v>14370.82</v>
      </c>
      <c r="AC36" s="50">
        <v>34663.75</v>
      </c>
      <c r="AD36" s="49">
        <v>89244.21</v>
      </c>
      <c r="AE36" s="50">
        <v>34663.75</v>
      </c>
      <c r="AF36" s="49">
        <v>34800</v>
      </c>
      <c r="AG36" s="49">
        <v>34800</v>
      </c>
      <c r="AH36" s="65">
        <v>242542.53</v>
      </c>
      <c r="AI36" s="112">
        <f>AH37/AH36*100</f>
        <v>100</v>
      </c>
    </row>
    <row r="37" spans="1:37" ht="80.400000000000006" customHeight="1" thickBot="1" x14ac:dyDescent="0.35">
      <c r="A37" s="92"/>
      <c r="B37" s="94"/>
      <c r="C37" s="96"/>
      <c r="D37" s="151"/>
      <c r="E37" s="125"/>
      <c r="F37" s="125"/>
      <c r="G37" s="42" t="s">
        <v>12</v>
      </c>
      <c r="H37" s="108"/>
      <c r="I37" s="108"/>
      <c r="J37" s="108"/>
      <c r="K37" s="108"/>
      <c r="L37" s="108"/>
      <c r="M37" s="108"/>
      <c r="N37" s="108">
        <v>1</v>
      </c>
      <c r="O37" s="108"/>
      <c r="P37" s="108"/>
      <c r="Q37" s="108"/>
      <c r="R37" s="108"/>
      <c r="S37" s="108"/>
      <c r="T37" s="108">
        <v>1</v>
      </c>
      <c r="U37" s="108"/>
      <c r="V37" s="108"/>
      <c r="W37" s="108">
        <v>1</v>
      </c>
      <c r="X37" s="108"/>
      <c r="Y37" s="108"/>
      <c r="Z37" s="37">
        <f t="shared" si="1"/>
        <v>3</v>
      </c>
      <c r="AA37" s="105"/>
      <c r="AB37" s="52">
        <v>14370.82</v>
      </c>
      <c r="AC37" s="52">
        <v>34663.75</v>
      </c>
      <c r="AD37" s="51">
        <v>89244.21</v>
      </c>
      <c r="AE37" s="69">
        <v>34663.75</v>
      </c>
      <c r="AF37" s="69">
        <v>34800</v>
      </c>
      <c r="AG37" s="69">
        <v>34800</v>
      </c>
      <c r="AH37" s="66">
        <f>SUM(AB37:AG37)</f>
        <v>242542.53</v>
      </c>
      <c r="AI37" s="113"/>
    </row>
    <row r="38" spans="1:37" ht="82.2" customHeight="1" x14ac:dyDescent="0.3">
      <c r="A38" s="91">
        <v>15</v>
      </c>
      <c r="B38" s="93" t="s">
        <v>23</v>
      </c>
      <c r="C38" s="95" t="s">
        <v>83</v>
      </c>
      <c r="D38" s="150" t="s">
        <v>51</v>
      </c>
      <c r="E38" s="124" t="s">
        <v>100</v>
      </c>
      <c r="F38" s="124" t="s">
        <v>70</v>
      </c>
      <c r="G38" s="41" t="s">
        <v>11</v>
      </c>
      <c r="H38" s="101">
        <v>4</v>
      </c>
      <c r="I38" s="101"/>
      <c r="J38" s="101"/>
      <c r="K38" s="101">
        <v>4</v>
      </c>
      <c r="L38" s="101"/>
      <c r="M38" s="101"/>
      <c r="N38" s="101">
        <v>4</v>
      </c>
      <c r="O38" s="101"/>
      <c r="P38" s="101"/>
      <c r="Q38" s="101">
        <v>4</v>
      </c>
      <c r="R38" s="101"/>
      <c r="S38" s="101"/>
      <c r="T38" s="101">
        <v>4</v>
      </c>
      <c r="U38" s="101"/>
      <c r="V38" s="101"/>
      <c r="W38" s="101">
        <v>4</v>
      </c>
      <c r="X38" s="101"/>
      <c r="Y38" s="101"/>
      <c r="Z38" s="36">
        <f t="shared" si="1"/>
        <v>24</v>
      </c>
      <c r="AA38" s="103">
        <f>Z39/Z38*100</f>
        <v>100</v>
      </c>
      <c r="AB38" s="54">
        <v>1490562.66</v>
      </c>
      <c r="AC38" s="54">
        <v>1302071.57</v>
      </c>
      <c r="AD38" s="54">
        <v>1261079.01</v>
      </c>
      <c r="AE38" s="54">
        <v>1291561.08</v>
      </c>
      <c r="AF38" s="54">
        <v>1265579</v>
      </c>
      <c r="AG38" s="54">
        <v>1968948.68</v>
      </c>
      <c r="AH38" s="70">
        <v>8579802</v>
      </c>
      <c r="AI38" s="112">
        <f>AH39/AH38*100</f>
        <v>136.09867686923312</v>
      </c>
    </row>
    <row r="39" spans="1:37" ht="96" customHeight="1" thickBot="1" x14ac:dyDescent="0.35">
      <c r="A39" s="92"/>
      <c r="B39" s="94"/>
      <c r="C39" s="96"/>
      <c r="D39" s="151"/>
      <c r="E39" s="125"/>
      <c r="F39" s="125"/>
      <c r="G39" s="42" t="s">
        <v>12</v>
      </c>
      <c r="H39" s="108">
        <v>4</v>
      </c>
      <c r="I39" s="108"/>
      <c r="J39" s="108"/>
      <c r="K39" s="108">
        <v>4</v>
      </c>
      <c r="L39" s="108"/>
      <c r="M39" s="108"/>
      <c r="N39" s="108">
        <v>4</v>
      </c>
      <c r="O39" s="108"/>
      <c r="P39" s="108"/>
      <c r="Q39" s="108">
        <v>4</v>
      </c>
      <c r="R39" s="108"/>
      <c r="S39" s="108"/>
      <c r="T39" s="108">
        <v>4</v>
      </c>
      <c r="U39" s="108"/>
      <c r="V39" s="108"/>
      <c r="W39" s="108">
        <v>4</v>
      </c>
      <c r="X39" s="108"/>
      <c r="Y39" s="108"/>
      <c r="Z39" s="37">
        <f t="shared" si="1"/>
        <v>24</v>
      </c>
      <c r="AA39" s="105"/>
      <c r="AB39" s="55">
        <v>1127929.02</v>
      </c>
      <c r="AC39" s="55">
        <v>1541217</v>
      </c>
      <c r="AD39" s="55">
        <v>1472787.52</v>
      </c>
      <c r="AE39" s="56">
        <v>1291561.08</v>
      </c>
      <c r="AF39" s="56">
        <v>1265579</v>
      </c>
      <c r="AG39" s="56">
        <f>1968948.68+3008974.7</f>
        <v>4977923.38</v>
      </c>
      <c r="AH39" s="71">
        <f>SUM(AB39:AG39)</f>
        <v>11676997</v>
      </c>
      <c r="AI39" s="113"/>
    </row>
    <row r="40" spans="1:37" ht="87.6" customHeight="1" x14ac:dyDescent="0.3">
      <c r="A40" s="91">
        <v>16</v>
      </c>
      <c r="B40" s="93" t="s">
        <v>23</v>
      </c>
      <c r="C40" s="95" t="s">
        <v>38</v>
      </c>
      <c r="D40" s="97" t="s">
        <v>34</v>
      </c>
      <c r="E40" s="124" t="s">
        <v>85</v>
      </c>
      <c r="F40" s="136" t="s">
        <v>41</v>
      </c>
      <c r="G40" s="41" t="s">
        <v>11</v>
      </c>
      <c r="H40" s="101">
        <v>1</v>
      </c>
      <c r="I40" s="101"/>
      <c r="J40" s="101"/>
      <c r="K40" s="101"/>
      <c r="L40" s="101"/>
      <c r="M40" s="101"/>
      <c r="N40" s="101">
        <v>1</v>
      </c>
      <c r="O40" s="101"/>
      <c r="P40" s="101"/>
      <c r="Q40" s="101"/>
      <c r="R40" s="101"/>
      <c r="S40" s="101"/>
      <c r="T40" s="101">
        <v>1</v>
      </c>
      <c r="U40" s="101"/>
      <c r="V40" s="101"/>
      <c r="W40" s="101"/>
      <c r="X40" s="101"/>
      <c r="Y40" s="101"/>
      <c r="Z40" s="36">
        <f t="shared" si="1"/>
        <v>3</v>
      </c>
      <c r="AA40" s="103">
        <f>Z41/Z40*100</f>
        <v>100</v>
      </c>
      <c r="AB40" s="46">
        <v>265471.98</v>
      </c>
      <c r="AC40" s="44">
        <v>34663.75</v>
      </c>
      <c r="AD40" s="46">
        <v>265471.99</v>
      </c>
      <c r="AE40" s="44">
        <v>34663.75</v>
      </c>
      <c r="AF40" s="46">
        <v>265471.99</v>
      </c>
      <c r="AG40" s="57">
        <v>34654.67</v>
      </c>
      <c r="AH40" s="72">
        <v>900398.13</v>
      </c>
      <c r="AI40" s="112">
        <f>AH41/AH40*100</f>
        <v>100</v>
      </c>
      <c r="AJ40" s="17"/>
    </row>
    <row r="41" spans="1:37" ht="91.8" customHeight="1" thickBot="1" x14ac:dyDescent="0.35">
      <c r="A41" s="92"/>
      <c r="B41" s="94"/>
      <c r="C41" s="96"/>
      <c r="D41" s="98"/>
      <c r="E41" s="125"/>
      <c r="F41" s="137"/>
      <c r="G41" s="42" t="s">
        <v>12</v>
      </c>
      <c r="H41" s="108">
        <v>1</v>
      </c>
      <c r="I41" s="108"/>
      <c r="J41" s="108"/>
      <c r="K41" s="108"/>
      <c r="L41" s="108"/>
      <c r="M41" s="108"/>
      <c r="N41" s="108">
        <v>1</v>
      </c>
      <c r="O41" s="108"/>
      <c r="P41" s="108"/>
      <c r="Q41" s="108"/>
      <c r="R41" s="108"/>
      <c r="S41" s="108"/>
      <c r="T41" s="108">
        <v>1</v>
      </c>
      <c r="U41" s="108"/>
      <c r="V41" s="108"/>
      <c r="W41" s="108"/>
      <c r="X41" s="108"/>
      <c r="Y41" s="108"/>
      <c r="Z41" s="37">
        <f t="shared" si="1"/>
        <v>3</v>
      </c>
      <c r="AA41" s="105"/>
      <c r="AB41" s="58">
        <v>265471.98</v>
      </c>
      <c r="AC41" s="52">
        <v>34663.75</v>
      </c>
      <c r="AD41" s="59">
        <v>265471.99</v>
      </c>
      <c r="AE41" s="50">
        <v>34663.75</v>
      </c>
      <c r="AF41" s="60">
        <v>265471.99</v>
      </c>
      <c r="AG41" s="61">
        <v>34654.67</v>
      </c>
      <c r="AH41" s="73">
        <f>SUM(AB41:AG41)</f>
        <v>900398.13</v>
      </c>
      <c r="AI41" s="113"/>
    </row>
    <row r="42" spans="1:37" ht="74.400000000000006" customHeight="1" x14ac:dyDescent="0.3">
      <c r="A42" s="91">
        <v>17</v>
      </c>
      <c r="B42" s="93" t="s">
        <v>23</v>
      </c>
      <c r="C42" s="95" t="s">
        <v>39</v>
      </c>
      <c r="D42" s="97" t="s">
        <v>35</v>
      </c>
      <c r="E42" s="99" t="s">
        <v>40</v>
      </c>
      <c r="F42" s="99" t="s">
        <v>71</v>
      </c>
      <c r="G42" s="41" t="s">
        <v>11</v>
      </c>
      <c r="H42" s="101">
        <v>1</v>
      </c>
      <c r="I42" s="101"/>
      <c r="J42" s="101"/>
      <c r="K42" s="101"/>
      <c r="L42" s="101"/>
      <c r="M42" s="101"/>
      <c r="N42" s="101">
        <v>1</v>
      </c>
      <c r="O42" s="101"/>
      <c r="P42" s="101"/>
      <c r="Q42" s="101"/>
      <c r="R42" s="101"/>
      <c r="S42" s="101"/>
      <c r="T42" s="101">
        <v>1</v>
      </c>
      <c r="U42" s="101"/>
      <c r="V42" s="101"/>
      <c r="W42" s="101"/>
      <c r="X42" s="101"/>
      <c r="Y42" s="101"/>
      <c r="Z42" s="36">
        <f t="shared" si="1"/>
        <v>3</v>
      </c>
      <c r="AA42" s="103">
        <f>Z43/Z42*100</f>
        <v>100</v>
      </c>
      <c r="AB42" s="43">
        <v>82861.7</v>
      </c>
      <c r="AC42" s="44">
        <v>34663.75</v>
      </c>
      <c r="AD42" s="43">
        <v>82861.7</v>
      </c>
      <c r="AE42" s="44">
        <v>34663.75</v>
      </c>
      <c r="AF42" s="43">
        <v>82861.69</v>
      </c>
      <c r="AG42" s="57">
        <v>34654.67</v>
      </c>
      <c r="AH42" s="72">
        <f>SUM(AB42:AG42)</f>
        <v>352567.25999999995</v>
      </c>
      <c r="AI42" s="112">
        <f>AH43/AH42*100</f>
        <v>100</v>
      </c>
    </row>
    <row r="43" spans="1:37" ht="75.599999999999994" customHeight="1" thickBot="1" x14ac:dyDescent="0.35">
      <c r="A43" s="92"/>
      <c r="B43" s="94"/>
      <c r="C43" s="96"/>
      <c r="D43" s="98"/>
      <c r="E43" s="100"/>
      <c r="F43" s="100"/>
      <c r="G43" s="42" t="s">
        <v>12</v>
      </c>
      <c r="H43" s="108">
        <v>1</v>
      </c>
      <c r="I43" s="108"/>
      <c r="J43" s="108"/>
      <c r="K43" s="108"/>
      <c r="L43" s="108"/>
      <c r="M43" s="108"/>
      <c r="N43" s="108">
        <v>1</v>
      </c>
      <c r="O43" s="108"/>
      <c r="P43" s="108"/>
      <c r="Q43" s="108"/>
      <c r="R43" s="108"/>
      <c r="S43" s="108"/>
      <c r="T43" s="108">
        <v>1</v>
      </c>
      <c r="U43" s="108"/>
      <c r="V43" s="108"/>
      <c r="W43" s="108"/>
      <c r="X43" s="108"/>
      <c r="Y43" s="108"/>
      <c r="Z43" s="37">
        <f t="shared" si="1"/>
        <v>3</v>
      </c>
      <c r="AA43" s="105"/>
      <c r="AB43" s="45">
        <v>82861.7</v>
      </c>
      <c r="AC43" s="47">
        <v>34663.75</v>
      </c>
      <c r="AD43" s="45">
        <v>82861.7</v>
      </c>
      <c r="AE43" s="48">
        <v>34663.75</v>
      </c>
      <c r="AF43" s="48">
        <v>82861.69</v>
      </c>
      <c r="AG43" s="62">
        <v>34654.67</v>
      </c>
      <c r="AH43" s="74">
        <f>SUM(AB43:AG43)</f>
        <v>352567.25999999995</v>
      </c>
      <c r="AI43" s="113"/>
    </row>
    <row r="44" spans="1:37" ht="99" customHeight="1" x14ac:dyDescent="0.3">
      <c r="A44" s="91">
        <v>18</v>
      </c>
      <c r="B44" s="93" t="s">
        <v>23</v>
      </c>
      <c r="C44" s="95" t="s">
        <v>81</v>
      </c>
      <c r="D44" s="97" t="s">
        <v>52</v>
      </c>
      <c r="E44" s="124" t="s">
        <v>61</v>
      </c>
      <c r="F44" s="136" t="s">
        <v>72</v>
      </c>
      <c r="G44" s="41" t="s">
        <v>11</v>
      </c>
      <c r="H44" s="101">
        <v>1</v>
      </c>
      <c r="I44" s="101"/>
      <c r="J44" s="101"/>
      <c r="K44" s="101"/>
      <c r="L44" s="101"/>
      <c r="M44" s="101"/>
      <c r="N44" s="101">
        <v>1</v>
      </c>
      <c r="O44" s="101"/>
      <c r="P44" s="101"/>
      <c r="Q44" s="101"/>
      <c r="R44" s="101"/>
      <c r="S44" s="101"/>
      <c r="T44" s="101">
        <v>1</v>
      </c>
      <c r="U44" s="101"/>
      <c r="V44" s="101"/>
      <c r="W44" s="101"/>
      <c r="X44" s="101"/>
      <c r="Y44" s="101"/>
      <c r="Z44" s="36">
        <f t="shared" si="1"/>
        <v>3</v>
      </c>
      <c r="AA44" s="103">
        <f>Z45/Z44*100</f>
        <v>100</v>
      </c>
      <c r="AB44" s="43">
        <v>8333.33</v>
      </c>
      <c r="AC44" s="43">
        <v>34663.75</v>
      </c>
      <c r="AD44" s="43">
        <v>8333.32</v>
      </c>
      <c r="AE44" s="44">
        <v>34663.74</v>
      </c>
      <c r="AF44" s="43">
        <v>8333.33</v>
      </c>
      <c r="AG44" s="44">
        <v>34654.629999999997</v>
      </c>
      <c r="AH44" s="63">
        <v>128982.1</v>
      </c>
      <c r="AI44" s="112">
        <f>AH45/AH44*100</f>
        <v>100</v>
      </c>
    </row>
    <row r="45" spans="1:37" ht="115.2" customHeight="1" thickBot="1" x14ac:dyDescent="0.35">
      <c r="A45" s="92"/>
      <c r="B45" s="94"/>
      <c r="C45" s="96"/>
      <c r="D45" s="98"/>
      <c r="E45" s="125"/>
      <c r="F45" s="137"/>
      <c r="G45" s="42" t="s">
        <v>12</v>
      </c>
      <c r="H45" s="102">
        <v>1</v>
      </c>
      <c r="I45" s="102"/>
      <c r="J45" s="102"/>
      <c r="K45" s="102"/>
      <c r="L45" s="102"/>
      <c r="M45" s="102"/>
      <c r="N45" s="102">
        <v>1</v>
      </c>
      <c r="O45" s="102"/>
      <c r="P45" s="102"/>
      <c r="Q45" s="102"/>
      <c r="R45" s="102"/>
      <c r="S45" s="102"/>
      <c r="T45" s="102">
        <v>1</v>
      </c>
      <c r="U45" s="102"/>
      <c r="V45" s="102"/>
      <c r="W45" s="102"/>
      <c r="X45" s="102"/>
      <c r="Y45" s="102"/>
      <c r="Z45" s="35">
        <f t="shared" si="1"/>
        <v>3</v>
      </c>
      <c r="AA45" s="104"/>
      <c r="AB45" s="75">
        <v>8333.33</v>
      </c>
      <c r="AC45" s="75">
        <v>34663.75</v>
      </c>
      <c r="AD45" s="75">
        <v>8333.32</v>
      </c>
      <c r="AE45" s="76">
        <v>34663.74</v>
      </c>
      <c r="AF45" s="75">
        <v>8333.33</v>
      </c>
      <c r="AG45" s="76">
        <v>34654.629999999997</v>
      </c>
      <c r="AH45" s="66">
        <f>SUM(AB45:AG45)</f>
        <v>128982.1</v>
      </c>
      <c r="AI45" s="115"/>
    </row>
    <row r="46" spans="1:37" ht="24.6" customHeight="1" x14ac:dyDescent="0.3">
      <c r="A46" s="27"/>
      <c r="B46" s="27"/>
      <c r="C46" s="27"/>
      <c r="D46" s="27"/>
      <c r="E46" s="27"/>
      <c r="F46" s="27"/>
      <c r="G46" s="27"/>
      <c r="H46" s="85" t="s">
        <v>44</v>
      </c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7"/>
      <c r="AB46" s="77">
        <f t="shared" ref="AB46:AG46" si="2">AB10+AB12+AB14+AB16+AB18+AB20+AB22+AB24+AB26+AB28+AB30+AB32+AB34+AB36+AB38+AB40+AB44</f>
        <v>1970034.29</v>
      </c>
      <c r="AC46" s="77">
        <f t="shared" si="2"/>
        <v>1829741.1500000001</v>
      </c>
      <c r="AD46" s="77">
        <f t="shared" si="2"/>
        <v>1740550.6400000001</v>
      </c>
      <c r="AE46" s="77">
        <f t="shared" si="2"/>
        <v>1819230.6500000001</v>
      </c>
      <c r="AF46" s="77">
        <f t="shared" si="2"/>
        <v>1745050.6500000001</v>
      </c>
      <c r="AG46" s="77">
        <f t="shared" si="2"/>
        <v>2496627.3599999994</v>
      </c>
      <c r="AH46" s="78">
        <f>AH10+AH12+AH14+AH16+AH18+AH20+AH22+AH24+AH26+AH28+AH30+AH32+AH34+AH36+AH38+AH40+AH42+AH44</f>
        <v>11953802</v>
      </c>
      <c r="AI46" s="79"/>
    </row>
    <row r="47" spans="1:37" ht="23.4" customHeight="1" thickBot="1" x14ac:dyDescent="0.35">
      <c r="A47" s="27"/>
      <c r="B47" s="27"/>
      <c r="C47" s="27"/>
      <c r="D47" s="27"/>
      <c r="E47" s="27"/>
      <c r="F47" s="27"/>
      <c r="G47" s="27"/>
      <c r="H47" s="88" t="s">
        <v>43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38">
        <f>AB11+AB13+AB15+AB17+AB19+AB21+AB23+AB25+AB27+AB29+AB31+AB33+AB35+AB37+AB39+AB41+AB43+AB45</f>
        <v>1690262.35</v>
      </c>
      <c r="AC47" s="38">
        <f>AC11+AC13+AC15+AC17+AC19+AC21+AC23+AC25+AC27+AC29+AC31+AC33+AC35+AC37+AC39+AC41+AC43+AC45</f>
        <v>2103550.33</v>
      </c>
      <c r="AD47" s="38">
        <f>AD11+AD13+AD15+AD17+AD19+AD21+AD23+AD25+AD27+AD29+AD31+AD33+AD35+AD37+AD39+AD41+AD43+AD45</f>
        <v>2035120.85</v>
      </c>
      <c r="AE47" s="38">
        <f>AE11+AE13+AE15+AE17+AE19+AE21+AE23+AE25+AE27+AE29+AE31+AE33+AE35+AE37+AE39+AE41+AE45</f>
        <v>1819230.6500000001</v>
      </c>
      <c r="AF47" s="38">
        <f>AF11+AF13+AF15+AF17+AF19+AF21+AF23+AF25+AF27+AF29+AF31+AF33+AF35+AF37+AF39+AF41+AF45</f>
        <v>1745050.6500000001</v>
      </c>
      <c r="AG47" s="38">
        <f>AG11+AG13+AG15+AG17+AG19+AG21+AG23+AG25+AG27+AG29+AG31+AG33+AG35+AG37+AG39+AG41+AG45</f>
        <v>5505602.0599999996</v>
      </c>
      <c r="AH47" s="80">
        <f>+AH11+AH13+AH15+AH17+AH19+AH21+AH23+AH25+AH27+AH29+AH31+AH33+AH35+AH37+AH39+AH41+AH43+AH45</f>
        <v>15050997</v>
      </c>
      <c r="AI47" s="81"/>
    </row>
    <row r="49" spans="2:36" x14ac:dyDescent="0.3">
      <c r="AB49" s="20"/>
      <c r="AC49" s="21"/>
      <c r="AD49" s="21"/>
      <c r="AE49" s="19"/>
      <c r="AF49" s="19"/>
      <c r="AG49" s="19"/>
    </row>
    <row r="50" spans="2:36" x14ac:dyDescent="0.3">
      <c r="AB50" s="22"/>
      <c r="AC50" s="21"/>
      <c r="AD50" s="21"/>
      <c r="AE50" s="19"/>
      <c r="AF50" s="19"/>
      <c r="AG50" s="19"/>
    </row>
    <row r="51" spans="2:36" x14ac:dyDescent="0.3">
      <c r="AB51" s="25"/>
      <c r="AC51" s="26"/>
      <c r="AD51" s="26"/>
    </row>
    <row r="52" spans="2:36" x14ac:dyDescent="0.3">
      <c r="AB52" s="20"/>
      <c r="AC52" s="20"/>
      <c r="AD52" s="20"/>
      <c r="AE52" s="20"/>
      <c r="AF52" s="20"/>
      <c r="AG52" s="20"/>
      <c r="AJ52" s="23"/>
    </row>
    <row r="60" spans="2:36" x14ac:dyDescent="0.3">
      <c r="C60" s="18"/>
    </row>
    <row r="64" spans="2:36" x14ac:dyDescent="0.3">
      <c r="B64" s="18"/>
    </row>
  </sheetData>
  <mergeCells count="389">
    <mergeCell ref="AA40:AA41"/>
    <mergeCell ref="AI30:AI31"/>
    <mergeCell ref="AI32:AI33"/>
    <mergeCell ref="AI44:AI45"/>
    <mergeCell ref="AI34:AI35"/>
    <mergeCell ref="AI36:AI37"/>
    <mergeCell ref="AI38:AI39"/>
    <mergeCell ref="AI40:AI41"/>
    <mergeCell ref="AA30:AA31"/>
    <mergeCell ref="AA32:AA33"/>
    <mergeCell ref="AA34:AA35"/>
    <mergeCell ref="AA36:AA37"/>
    <mergeCell ref="AA38:AA39"/>
    <mergeCell ref="AI42:AI43"/>
    <mergeCell ref="D44:D45"/>
    <mergeCell ref="B44:B45"/>
    <mergeCell ref="A44:A45"/>
    <mergeCell ref="C44:C45"/>
    <mergeCell ref="E44:E45"/>
    <mergeCell ref="F44:F45"/>
    <mergeCell ref="N9:P9"/>
    <mergeCell ref="N10:P10"/>
    <mergeCell ref="N11:P11"/>
    <mergeCell ref="N12:P12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K28:M28"/>
    <mergeCell ref="H30:J30"/>
    <mergeCell ref="T10:V10"/>
    <mergeCell ref="T20:V20"/>
    <mergeCell ref="W14:Y14"/>
    <mergeCell ref="W13:Y13"/>
    <mergeCell ref="W15:Y15"/>
    <mergeCell ref="H16:J16"/>
    <mergeCell ref="K16:M16"/>
    <mergeCell ref="W16:Y16"/>
    <mergeCell ref="H11:J11"/>
    <mergeCell ref="K11:M11"/>
    <mergeCell ref="Q11:S11"/>
    <mergeCell ref="W11:Y11"/>
    <mergeCell ref="H19:J19"/>
    <mergeCell ref="K19:M19"/>
    <mergeCell ref="Q19:S19"/>
    <mergeCell ref="W19:Y19"/>
    <mergeCell ref="H18:J18"/>
    <mergeCell ref="H17:J17"/>
    <mergeCell ref="T11:V11"/>
    <mergeCell ref="T12:V12"/>
    <mergeCell ref="T13:V13"/>
    <mergeCell ref="T14:V14"/>
    <mergeCell ref="T15:V15"/>
    <mergeCell ref="T16:V16"/>
    <mergeCell ref="Q12:S12"/>
    <mergeCell ref="Q13:S13"/>
    <mergeCell ref="Q14:S14"/>
    <mergeCell ref="Q15:S15"/>
    <mergeCell ref="Q16:S16"/>
    <mergeCell ref="Q17:S17"/>
    <mergeCell ref="W25:Y25"/>
    <mergeCell ref="W18:Y18"/>
    <mergeCell ref="W17:Y17"/>
    <mergeCell ref="Q18:S18"/>
    <mergeCell ref="W12:Y12"/>
    <mergeCell ref="T17:V17"/>
    <mergeCell ref="T18:V18"/>
    <mergeCell ref="T19:V19"/>
    <mergeCell ref="T21:V21"/>
    <mergeCell ref="T22:V22"/>
    <mergeCell ref="A4:C4"/>
    <mergeCell ref="A2:C2"/>
    <mergeCell ref="A3:C3"/>
    <mergeCell ref="E10:E11"/>
    <mergeCell ref="AI10:AI11"/>
    <mergeCell ref="AI8:AI9"/>
    <mergeCell ref="AA10:AA11"/>
    <mergeCell ref="AA8:AA9"/>
    <mergeCell ref="C10:C11"/>
    <mergeCell ref="B10:B11"/>
    <mergeCell ref="B8:B9"/>
    <mergeCell ref="A8:A9"/>
    <mergeCell ref="G8:G9"/>
    <mergeCell ref="H8:Y8"/>
    <mergeCell ref="AB8:AH8"/>
    <mergeCell ref="A10:A11"/>
    <mergeCell ref="H10:J10"/>
    <mergeCell ref="K10:M10"/>
    <mergeCell ref="W10:Y10"/>
    <mergeCell ref="A5:C5"/>
    <mergeCell ref="AB6:AC6"/>
    <mergeCell ref="Q9:S9"/>
    <mergeCell ref="Q10:S10"/>
    <mergeCell ref="T9:V9"/>
    <mergeCell ref="K30:M30"/>
    <mergeCell ref="W30:Y30"/>
    <mergeCell ref="Q30:S30"/>
    <mergeCell ref="N32:P32"/>
    <mergeCell ref="H25:J25"/>
    <mergeCell ref="K25:M25"/>
    <mergeCell ref="H24:J24"/>
    <mergeCell ref="K24:M24"/>
    <mergeCell ref="W24:Y24"/>
    <mergeCell ref="W29:Y29"/>
    <mergeCell ref="H31:J31"/>
    <mergeCell ref="K31:M31"/>
    <mergeCell ref="Q31:S31"/>
    <mergeCell ref="W31:Y31"/>
    <mergeCell ref="N29:P29"/>
    <mergeCell ref="N30:P30"/>
    <mergeCell ref="N31:P31"/>
    <mergeCell ref="H32:J32"/>
    <mergeCell ref="K32:M32"/>
    <mergeCell ref="Q32:S32"/>
    <mergeCell ref="W32:Y32"/>
    <mergeCell ref="N25:P25"/>
    <mergeCell ref="N26:P26"/>
    <mergeCell ref="T26:V26"/>
    <mergeCell ref="D36:D37"/>
    <mergeCell ref="E36:E37"/>
    <mergeCell ref="F36:F37"/>
    <mergeCell ref="F34:F35"/>
    <mergeCell ref="E34:E35"/>
    <mergeCell ref="D34:D35"/>
    <mergeCell ref="C34:C35"/>
    <mergeCell ref="B34:B35"/>
    <mergeCell ref="B40:B41"/>
    <mergeCell ref="C40:C41"/>
    <mergeCell ref="D40:D41"/>
    <mergeCell ref="E40:E41"/>
    <mergeCell ref="F40:F41"/>
    <mergeCell ref="F38:F39"/>
    <mergeCell ref="E38:E39"/>
    <mergeCell ref="D38:D39"/>
    <mergeCell ref="B38:B39"/>
    <mergeCell ref="C38:C39"/>
    <mergeCell ref="D28:D29"/>
    <mergeCell ref="E28:E29"/>
    <mergeCell ref="F28:F29"/>
    <mergeCell ref="F26:F27"/>
    <mergeCell ref="E26:E27"/>
    <mergeCell ref="D26:D27"/>
    <mergeCell ref="B26:B27"/>
    <mergeCell ref="C26:C27"/>
    <mergeCell ref="F32:F33"/>
    <mergeCell ref="E32:E33"/>
    <mergeCell ref="D32:D33"/>
    <mergeCell ref="B32:B33"/>
    <mergeCell ref="C32:C33"/>
    <mergeCell ref="B30:B31"/>
    <mergeCell ref="C30:C31"/>
    <mergeCell ref="F30:F31"/>
    <mergeCell ref="E30:E31"/>
    <mergeCell ref="D30:D31"/>
    <mergeCell ref="E24:E25"/>
    <mergeCell ref="E22:E23"/>
    <mergeCell ref="F22:F23"/>
    <mergeCell ref="A14:A15"/>
    <mergeCell ref="A16:A17"/>
    <mergeCell ref="A18:A19"/>
    <mergeCell ref="D16:D17"/>
    <mergeCell ref="E16:E17"/>
    <mergeCell ref="F16:F17"/>
    <mergeCell ref="F20:F21"/>
    <mergeCell ref="E20:E21"/>
    <mergeCell ref="D20:D21"/>
    <mergeCell ref="B18:B19"/>
    <mergeCell ref="C18:C19"/>
    <mergeCell ref="D18:D19"/>
    <mergeCell ref="E18:E19"/>
    <mergeCell ref="F18:F19"/>
    <mergeCell ref="D14:D15"/>
    <mergeCell ref="E14:E15"/>
    <mergeCell ref="D22:D23"/>
    <mergeCell ref="B24:B25"/>
    <mergeCell ref="C24:C25"/>
    <mergeCell ref="A12:A13"/>
    <mergeCell ref="C8:C9"/>
    <mergeCell ref="D8:F8"/>
    <mergeCell ref="A40:A41"/>
    <mergeCell ref="A20:A21"/>
    <mergeCell ref="A22:A23"/>
    <mergeCell ref="A24:A25"/>
    <mergeCell ref="A26:A27"/>
    <mergeCell ref="A28:A29"/>
    <mergeCell ref="A32:A33"/>
    <mergeCell ref="A34:A35"/>
    <mergeCell ref="A36:A37"/>
    <mergeCell ref="A38:A39"/>
    <mergeCell ref="D10:D11"/>
    <mergeCell ref="E12:E13"/>
    <mergeCell ref="D12:D13"/>
    <mergeCell ref="B36:B37"/>
    <mergeCell ref="C36:C37"/>
    <mergeCell ref="A30:A31"/>
    <mergeCell ref="B28:B29"/>
    <mergeCell ref="C28:C29"/>
    <mergeCell ref="F10:F11"/>
    <mergeCell ref="D24:D25"/>
    <mergeCell ref="F12:F13"/>
    <mergeCell ref="H14:J14"/>
    <mergeCell ref="K14:M14"/>
    <mergeCell ref="H13:J13"/>
    <mergeCell ref="K13:M13"/>
    <mergeCell ref="F14:F15"/>
    <mergeCell ref="H15:J15"/>
    <mergeCell ref="K15:M15"/>
    <mergeCell ref="F24:F25"/>
    <mergeCell ref="H22:J22"/>
    <mergeCell ref="K22:M22"/>
    <mergeCell ref="H21:J21"/>
    <mergeCell ref="K21:M21"/>
    <mergeCell ref="H20:J20"/>
    <mergeCell ref="K20:M20"/>
    <mergeCell ref="K18:M18"/>
    <mergeCell ref="K17:M17"/>
    <mergeCell ref="H23:J23"/>
    <mergeCell ref="K23:M23"/>
    <mergeCell ref="B12:B13"/>
    <mergeCell ref="C12:C13"/>
    <mergeCell ref="B14:B15"/>
    <mergeCell ref="C14:C15"/>
    <mergeCell ref="B16:B17"/>
    <mergeCell ref="C16:C17"/>
    <mergeCell ref="C20:C21"/>
    <mergeCell ref="B20:B21"/>
    <mergeCell ref="B22:B23"/>
    <mergeCell ref="C22:C23"/>
    <mergeCell ref="H9:J9"/>
    <mergeCell ref="K9:M9"/>
    <mergeCell ref="W9:Y9"/>
    <mergeCell ref="AI12:AI13"/>
    <mergeCell ref="AI14:AI15"/>
    <mergeCell ref="H26:J26"/>
    <mergeCell ref="K26:M26"/>
    <mergeCell ref="Q26:S26"/>
    <mergeCell ref="W26:Y26"/>
    <mergeCell ref="AA12:AA13"/>
    <mergeCell ref="AA14:AA15"/>
    <mergeCell ref="AA16:AA17"/>
    <mergeCell ref="AA18:AA19"/>
    <mergeCell ref="AA20:AA21"/>
    <mergeCell ref="AA22:AA23"/>
    <mergeCell ref="AA24:AA25"/>
    <mergeCell ref="AA26:AA27"/>
    <mergeCell ref="H12:J12"/>
    <mergeCell ref="K12:M12"/>
    <mergeCell ref="W22:Y22"/>
    <mergeCell ref="W21:Y21"/>
    <mergeCell ref="Q21:S21"/>
    <mergeCell ref="Q22:S22"/>
    <mergeCell ref="W20:Y20"/>
    <mergeCell ref="H27:J27"/>
    <mergeCell ref="K27:M27"/>
    <mergeCell ref="Q27:S27"/>
    <mergeCell ref="W27:Y27"/>
    <mergeCell ref="H28:J28"/>
    <mergeCell ref="H29:J29"/>
    <mergeCell ref="K29:M29"/>
    <mergeCell ref="Q29:S29"/>
    <mergeCell ref="AA28:AA29"/>
    <mergeCell ref="T27:V27"/>
    <mergeCell ref="T28:V28"/>
    <mergeCell ref="T29:V29"/>
    <mergeCell ref="Q28:S28"/>
    <mergeCell ref="W28:Y28"/>
    <mergeCell ref="N27:P27"/>
    <mergeCell ref="N28:P28"/>
    <mergeCell ref="W34:Y34"/>
    <mergeCell ref="N33:P33"/>
    <mergeCell ref="N34:P34"/>
    <mergeCell ref="AI16:AI17"/>
    <mergeCell ref="AI18:AI19"/>
    <mergeCell ref="AI20:AI21"/>
    <mergeCell ref="AI22:AI23"/>
    <mergeCell ref="AI24:AI25"/>
    <mergeCell ref="AI26:AI27"/>
    <mergeCell ref="AI28:AI29"/>
    <mergeCell ref="Q20:S20"/>
    <mergeCell ref="W23:Y23"/>
    <mergeCell ref="Q23:S23"/>
    <mergeCell ref="Q24:S24"/>
    <mergeCell ref="Q25:S25"/>
    <mergeCell ref="T23:V23"/>
    <mergeCell ref="T24:V24"/>
    <mergeCell ref="T25:V25"/>
    <mergeCell ref="T30:V30"/>
    <mergeCell ref="T31:V31"/>
    <mergeCell ref="T32:V32"/>
    <mergeCell ref="T33:V33"/>
    <mergeCell ref="T34:V34"/>
    <mergeCell ref="W33:Y33"/>
    <mergeCell ref="T35:V35"/>
    <mergeCell ref="T36:V36"/>
    <mergeCell ref="T37:V37"/>
    <mergeCell ref="H33:J33"/>
    <mergeCell ref="K33:M33"/>
    <mergeCell ref="Q33:S33"/>
    <mergeCell ref="H44:J44"/>
    <mergeCell ref="K44:M44"/>
    <mergeCell ref="N44:P44"/>
    <mergeCell ref="Q44:S44"/>
    <mergeCell ref="T44:V44"/>
    <mergeCell ref="H34:J34"/>
    <mergeCell ref="K34:M34"/>
    <mergeCell ref="Q34:S34"/>
    <mergeCell ref="Q43:S43"/>
    <mergeCell ref="T43:V43"/>
    <mergeCell ref="N35:P35"/>
    <mergeCell ref="N36:P36"/>
    <mergeCell ref="W44:Y44"/>
    <mergeCell ref="H38:J38"/>
    <mergeCell ref="K38:M38"/>
    <mergeCell ref="Q38:S38"/>
    <mergeCell ref="W38:Y38"/>
    <mergeCell ref="H39:J39"/>
    <mergeCell ref="K39:M39"/>
    <mergeCell ref="Q39:S39"/>
    <mergeCell ref="W39:Y39"/>
    <mergeCell ref="H40:J40"/>
    <mergeCell ref="K40:M40"/>
    <mergeCell ref="Q40:S40"/>
    <mergeCell ref="W40:Y40"/>
    <mergeCell ref="N38:P38"/>
    <mergeCell ref="N39:P39"/>
    <mergeCell ref="N40:P40"/>
    <mergeCell ref="T38:V38"/>
    <mergeCell ref="T39:V39"/>
    <mergeCell ref="T40:V40"/>
    <mergeCell ref="H43:J43"/>
    <mergeCell ref="K43:M43"/>
    <mergeCell ref="N43:P43"/>
    <mergeCell ref="W43:Y43"/>
    <mergeCell ref="T42:V42"/>
    <mergeCell ref="W42:Y42"/>
    <mergeCell ref="D2:AA2"/>
    <mergeCell ref="D3:AA3"/>
    <mergeCell ref="D5:AA5"/>
    <mergeCell ref="H41:J41"/>
    <mergeCell ref="K41:M41"/>
    <mergeCell ref="Q41:S41"/>
    <mergeCell ref="W41:Y41"/>
    <mergeCell ref="N41:P41"/>
    <mergeCell ref="T41:V41"/>
    <mergeCell ref="H35:J35"/>
    <mergeCell ref="K35:M35"/>
    <mergeCell ref="Q35:S35"/>
    <mergeCell ref="W35:Y35"/>
    <mergeCell ref="H36:J36"/>
    <mergeCell ref="K36:M36"/>
    <mergeCell ref="Q36:S36"/>
    <mergeCell ref="W36:Y36"/>
    <mergeCell ref="H37:J37"/>
    <mergeCell ref="K37:M37"/>
    <mergeCell ref="Q37:S37"/>
    <mergeCell ref="W37:Y37"/>
    <mergeCell ref="N37:P37"/>
    <mergeCell ref="AH46:AI46"/>
    <mergeCell ref="AH47:AI47"/>
    <mergeCell ref="A1:AI1"/>
    <mergeCell ref="Z8:Z9"/>
    <mergeCell ref="H46:AA46"/>
    <mergeCell ref="H47:AA47"/>
    <mergeCell ref="A42:A43"/>
    <mergeCell ref="B42:B43"/>
    <mergeCell ref="C42:C43"/>
    <mergeCell ref="D42:D43"/>
    <mergeCell ref="E42:E43"/>
    <mergeCell ref="F42:F43"/>
    <mergeCell ref="H42:J42"/>
    <mergeCell ref="K42:M42"/>
    <mergeCell ref="H45:J45"/>
    <mergeCell ref="K45:M45"/>
    <mergeCell ref="N45:P45"/>
    <mergeCell ref="Q45:S45"/>
    <mergeCell ref="T45:V45"/>
    <mergeCell ref="W45:Y45"/>
    <mergeCell ref="AA44:AA45"/>
    <mergeCell ref="AA42:AA43"/>
    <mergeCell ref="N42:P42"/>
    <mergeCell ref="Q42:S42"/>
  </mergeCells>
  <phoneticPr fontId="9" type="noConversion"/>
  <conditionalFormatting sqref="AA10:AA45 AI10:AI43">
    <cfRule type="cellIs" dxfId="7" priority="13" operator="between">
      <formula>0</formula>
      <formula>70</formula>
    </cfRule>
    <cfRule type="cellIs" dxfId="6" priority="14" operator="between">
      <formula>71</formula>
      <formula>89</formula>
    </cfRule>
    <cfRule type="cellIs" dxfId="5" priority="15" operator="between">
      <formula>71</formula>
      <formula>79</formula>
    </cfRule>
    <cfRule type="cellIs" dxfId="4" priority="16" operator="greaterThan">
      <formula>90</formula>
    </cfRule>
  </conditionalFormatting>
  <conditionalFormatting sqref="AI44:AI45">
    <cfRule type="cellIs" dxfId="3" priority="1" operator="between">
      <formula>0</formula>
      <formula>70</formula>
    </cfRule>
    <cfRule type="cellIs" dxfId="2" priority="2" operator="between">
      <formula>71</formula>
      <formula>89</formula>
    </cfRule>
    <cfRule type="cellIs" dxfId="1" priority="3" operator="between">
      <formula>71</formula>
      <formula>79</formula>
    </cfRule>
    <cfRule type="cellIs" dxfId="0" priority="4" operator="greaterThan">
      <formula>90</formula>
    </cfRule>
  </conditionalFormatting>
  <pageMargins left="0" right="0" top="1.4566929133858268" bottom="1.2598425196850394" header="0.11811023622047245" footer="0.15748031496062992"/>
  <pageSetup scale="60" orientation="landscape" r:id="rId1"/>
  <headerFooter scaleWithDoc="0" alignWithMargins="0"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GARNET MARIN</dc:creator>
  <cp:lastModifiedBy>LUPITA</cp:lastModifiedBy>
  <cp:lastPrinted>2022-04-25T15:19:53Z</cp:lastPrinted>
  <dcterms:created xsi:type="dcterms:W3CDTF">2020-03-08T22:14:04Z</dcterms:created>
  <dcterms:modified xsi:type="dcterms:W3CDTF">2022-04-25T15:22:16Z</dcterms:modified>
</cp:coreProperties>
</file>